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4235" windowHeight="6930"/>
  </bookViews>
  <sheets>
    <sheet name="прил 8" sheetId="1" r:id="rId1"/>
    <sheet name="прил 9" sheetId="4" r:id="rId2"/>
    <sheet name="прил 12" sheetId="3" r:id="rId3"/>
  </sheets>
  <definedNames>
    <definedName name="_xlnm.Print_Titles" localSheetId="0">'прил 8'!$8:$8</definedName>
    <definedName name="_xlnm.Print_Titles" localSheetId="1">'прил 9'!$8:$8</definedName>
  </definedNames>
  <calcPr calcId="152511"/>
</workbook>
</file>

<file path=xl/calcChain.xml><?xml version="1.0" encoding="utf-8"?>
<calcChain xmlns="http://schemas.openxmlformats.org/spreadsheetml/2006/main">
  <c r="P387" i="1" l="1"/>
  <c r="P388" i="1"/>
  <c r="P324" i="1" s="1"/>
  <c r="P26" i="1" s="1"/>
  <c r="G386" i="1"/>
  <c r="I386" i="1"/>
  <c r="J386" i="1"/>
  <c r="K386" i="1"/>
  <c r="L386" i="1"/>
  <c r="M386" i="1"/>
  <c r="N386" i="1"/>
  <c r="O386" i="1"/>
  <c r="O322" i="1" s="1"/>
  <c r="O24" i="1" s="1"/>
  <c r="H386" i="1"/>
  <c r="D23" i="3"/>
  <c r="N332" i="1"/>
  <c r="O332" i="1"/>
  <c r="N333" i="1"/>
  <c r="O333" i="1"/>
  <c r="P333" i="1"/>
  <c r="N334" i="1"/>
  <c r="O334" i="1"/>
  <c r="N335" i="1"/>
  <c r="O335" i="1"/>
  <c r="P335" i="1"/>
  <c r="N336" i="1"/>
  <c r="O336" i="1"/>
  <c r="P336" i="1"/>
  <c r="G332" i="1"/>
  <c r="H332" i="1"/>
  <c r="I332" i="1"/>
  <c r="J332" i="1"/>
  <c r="K332" i="1"/>
  <c r="L332" i="1"/>
  <c r="M332" i="1"/>
  <c r="G333" i="1"/>
  <c r="H333" i="1"/>
  <c r="I333" i="1"/>
  <c r="J333" i="1"/>
  <c r="K333" i="1"/>
  <c r="L333" i="1"/>
  <c r="M333" i="1"/>
  <c r="G334" i="1"/>
  <c r="H334" i="1"/>
  <c r="I334" i="1"/>
  <c r="J334" i="1"/>
  <c r="K334" i="1"/>
  <c r="L334" i="1"/>
  <c r="M334" i="1"/>
  <c r="G335" i="1"/>
  <c r="H335" i="1"/>
  <c r="I335" i="1"/>
  <c r="J335" i="1"/>
  <c r="K335" i="1"/>
  <c r="L335" i="1"/>
  <c r="M335" i="1"/>
  <c r="G336" i="1"/>
  <c r="H336" i="1"/>
  <c r="I336" i="1"/>
  <c r="J336" i="1"/>
  <c r="K336" i="1"/>
  <c r="L336" i="1"/>
  <c r="M336" i="1"/>
  <c r="F333" i="1"/>
  <c r="F334" i="1"/>
  <c r="F335" i="1"/>
  <c r="F336" i="1"/>
  <c r="F332" i="1"/>
  <c r="F25" i="3"/>
  <c r="F24" i="3" s="1"/>
  <c r="G25" i="3"/>
  <c r="G24" i="3" s="1"/>
  <c r="H25" i="3"/>
  <c r="H24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E25" i="3"/>
  <c r="P408" i="1"/>
  <c r="P332" i="1" s="1"/>
  <c r="L19" i="3"/>
  <c r="M19" i="3"/>
  <c r="N19" i="3"/>
  <c r="E19" i="3"/>
  <c r="F19" i="3"/>
  <c r="G19" i="3"/>
  <c r="H19" i="3"/>
  <c r="I19" i="3"/>
  <c r="J19" i="3"/>
  <c r="K19" i="3"/>
  <c r="D19" i="3"/>
  <c r="F105" i="1"/>
  <c r="L105" i="1"/>
  <c r="M105" i="1"/>
  <c r="N105" i="1"/>
  <c r="O105" i="1"/>
  <c r="L106" i="1"/>
  <c r="M106" i="1"/>
  <c r="N106" i="1"/>
  <c r="O106" i="1"/>
  <c r="P106" i="1"/>
  <c r="L107" i="1"/>
  <c r="M107" i="1"/>
  <c r="N107" i="1"/>
  <c r="O107" i="1"/>
  <c r="L108" i="1"/>
  <c r="M108" i="1"/>
  <c r="N108" i="1"/>
  <c r="O108" i="1"/>
  <c r="P108" i="1"/>
  <c r="L109" i="1"/>
  <c r="M109" i="1"/>
  <c r="N109" i="1"/>
  <c r="O109" i="1"/>
  <c r="P109" i="1"/>
  <c r="G105" i="1"/>
  <c r="H105" i="1"/>
  <c r="I105" i="1"/>
  <c r="J105" i="1"/>
  <c r="K105" i="1"/>
  <c r="G106" i="1"/>
  <c r="H106" i="1"/>
  <c r="I106" i="1"/>
  <c r="J106" i="1"/>
  <c r="K106" i="1"/>
  <c r="G107" i="1"/>
  <c r="H107" i="1"/>
  <c r="I107" i="1"/>
  <c r="J107" i="1"/>
  <c r="K107" i="1"/>
  <c r="G108" i="1"/>
  <c r="H108" i="1"/>
  <c r="I108" i="1"/>
  <c r="J108" i="1"/>
  <c r="K108" i="1"/>
  <c r="G109" i="1"/>
  <c r="H109" i="1"/>
  <c r="I109" i="1"/>
  <c r="J109" i="1"/>
  <c r="K109" i="1"/>
  <c r="F106" i="1"/>
  <c r="F107" i="1"/>
  <c r="F108" i="1"/>
  <c r="F109" i="1"/>
  <c r="P173" i="1"/>
  <c r="P171" i="1"/>
  <c r="P135" i="1"/>
  <c r="P107" i="1" s="1"/>
  <c r="P133" i="1"/>
  <c r="P105" i="1" s="1"/>
  <c r="K321" i="1"/>
  <c r="N322" i="1"/>
  <c r="N323" i="1"/>
  <c r="O323" i="1"/>
  <c r="P323" i="1"/>
  <c r="N324" i="1"/>
  <c r="O324" i="1"/>
  <c r="N325" i="1"/>
  <c r="O325" i="1"/>
  <c r="P325" i="1"/>
  <c r="N326" i="1"/>
  <c r="O326" i="1"/>
  <c r="P326" i="1"/>
  <c r="G322" i="1"/>
  <c r="H322" i="1"/>
  <c r="I322" i="1"/>
  <c r="J322" i="1"/>
  <c r="K322" i="1"/>
  <c r="L322" i="1"/>
  <c r="M322" i="1"/>
  <c r="G323" i="1"/>
  <c r="H323" i="1"/>
  <c r="I323" i="1"/>
  <c r="J323" i="1"/>
  <c r="K323" i="1"/>
  <c r="L323" i="1"/>
  <c r="M323" i="1"/>
  <c r="G324" i="1"/>
  <c r="H324" i="1"/>
  <c r="I324" i="1"/>
  <c r="J324" i="1"/>
  <c r="K324" i="1"/>
  <c r="L324" i="1"/>
  <c r="M324" i="1"/>
  <c r="G325" i="1"/>
  <c r="H325" i="1"/>
  <c r="I325" i="1"/>
  <c r="J325" i="1"/>
  <c r="K325" i="1"/>
  <c r="L325" i="1"/>
  <c r="M325" i="1"/>
  <c r="G326" i="1"/>
  <c r="H326" i="1"/>
  <c r="I326" i="1"/>
  <c r="J326" i="1"/>
  <c r="K326" i="1"/>
  <c r="L326" i="1"/>
  <c r="M326" i="1"/>
  <c r="F323" i="1"/>
  <c r="F324" i="1"/>
  <c r="F325" i="1"/>
  <c r="F326" i="1"/>
  <c r="F322" i="1"/>
  <c r="F34" i="1"/>
  <c r="G34" i="1"/>
  <c r="H34" i="1"/>
  <c r="I34" i="1"/>
  <c r="J34" i="1"/>
  <c r="K34" i="1"/>
  <c r="L34" i="1"/>
  <c r="L14" i="1" s="1"/>
  <c r="M34" i="1"/>
  <c r="N34" i="1"/>
  <c r="N14" i="1" s="1"/>
  <c r="O34" i="1"/>
  <c r="P34" i="1"/>
  <c r="F35" i="1"/>
  <c r="G35" i="1"/>
  <c r="H35" i="1"/>
  <c r="I35" i="1"/>
  <c r="J35" i="1"/>
  <c r="K35" i="1"/>
  <c r="L35" i="1"/>
  <c r="M35" i="1"/>
  <c r="N35" i="1"/>
  <c r="O35" i="1"/>
  <c r="P35" i="1"/>
  <c r="F36" i="1"/>
  <c r="F16" i="1" s="1"/>
  <c r="G36" i="1"/>
  <c r="H36" i="1"/>
  <c r="I36" i="1"/>
  <c r="J36" i="1"/>
  <c r="J16" i="1" s="1"/>
  <c r="K36" i="1"/>
  <c r="L36" i="1"/>
  <c r="M36" i="1"/>
  <c r="N36" i="1"/>
  <c r="N16" i="1" s="1"/>
  <c r="O36" i="1"/>
  <c r="P36" i="1"/>
  <c r="F37" i="1"/>
  <c r="G37" i="1"/>
  <c r="H37" i="1"/>
  <c r="I37" i="1"/>
  <c r="J37" i="1"/>
  <c r="K37" i="1"/>
  <c r="L37" i="1"/>
  <c r="M37" i="1"/>
  <c r="N37" i="1"/>
  <c r="O37" i="1"/>
  <c r="P37" i="1"/>
  <c r="F38" i="1"/>
  <c r="F18" i="1" s="1"/>
  <c r="G38" i="1"/>
  <c r="H38" i="1"/>
  <c r="H18" i="1" s="1"/>
  <c r="I38" i="1"/>
  <c r="J38" i="1"/>
  <c r="J18" i="1" s="1"/>
  <c r="K38" i="1"/>
  <c r="L38" i="1"/>
  <c r="L18" i="1" s="1"/>
  <c r="M38" i="1"/>
  <c r="N38" i="1"/>
  <c r="N18" i="1" s="1"/>
  <c r="O38" i="1"/>
  <c r="P38" i="1"/>
  <c r="N327" i="1"/>
  <c r="N29" i="1" s="1"/>
  <c r="O327" i="1"/>
  <c r="O29" i="1" s="1"/>
  <c r="N328" i="1"/>
  <c r="N30" i="1" s="1"/>
  <c r="O328" i="1"/>
  <c r="O30" i="1" s="1"/>
  <c r="N329" i="1"/>
  <c r="N31" i="1" s="1"/>
  <c r="O329" i="1"/>
  <c r="O31" i="1" s="1"/>
  <c r="N330" i="1"/>
  <c r="N32" i="1" s="1"/>
  <c r="O330" i="1"/>
  <c r="O32" i="1" s="1"/>
  <c r="N331" i="1"/>
  <c r="N33" i="1" s="1"/>
  <c r="O331" i="1"/>
  <c r="O33" i="1" s="1"/>
  <c r="G327" i="1"/>
  <c r="G29" i="1" s="1"/>
  <c r="H327" i="1"/>
  <c r="H29" i="1" s="1"/>
  <c r="I327" i="1"/>
  <c r="I29" i="1" s="1"/>
  <c r="J327" i="1"/>
  <c r="J29" i="1" s="1"/>
  <c r="K327" i="1"/>
  <c r="K29" i="1" s="1"/>
  <c r="L327" i="1"/>
  <c r="L29" i="1" s="1"/>
  <c r="M327" i="1"/>
  <c r="M29" i="1" s="1"/>
  <c r="G328" i="1"/>
  <c r="G30" i="1" s="1"/>
  <c r="H328" i="1"/>
  <c r="H30" i="1" s="1"/>
  <c r="I328" i="1"/>
  <c r="I30" i="1" s="1"/>
  <c r="J328" i="1"/>
  <c r="J30" i="1" s="1"/>
  <c r="K328" i="1"/>
  <c r="K30" i="1" s="1"/>
  <c r="L328" i="1"/>
  <c r="L30" i="1" s="1"/>
  <c r="M328" i="1"/>
  <c r="M30" i="1" s="1"/>
  <c r="G329" i="1"/>
  <c r="G31" i="1" s="1"/>
  <c r="H329" i="1"/>
  <c r="H31" i="1" s="1"/>
  <c r="I329" i="1"/>
  <c r="I31" i="1" s="1"/>
  <c r="J329" i="1"/>
  <c r="J31" i="1" s="1"/>
  <c r="K329" i="1"/>
  <c r="K31" i="1" s="1"/>
  <c r="L329" i="1"/>
  <c r="L31" i="1" s="1"/>
  <c r="M329" i="1"/>
  <c r="M31" i="1" s="1"/>
  <c r="G330" i="1"/>
  <c r="G32" i="1" s="1"/>
  <c r="H330" i="1"/>
  <c r="H32" i="1" s="1"/>
  <c r="I330" i="1"/>
  <c r="I32" i="1" s="1"/>
  <c r="J330" i="1"/>
  <c r="J32" i="1" s="1"/>
  <c r="K330" i="1"/>
  <c r="K32" i="1" s="1"/>
  <c r="L330" i="1"/>
  <c r="L32" i="1" s="1"/>
  <c r="M330" i="1"/>
  <c r="M32" i="1" s="1"/>
  <c r="G331" i="1"/>
  <c r="G33" i="1" s="1"/>
  <c r="H331" i="1"/>
  <c r="H33" i="1" s="1"/>
  <c r="I331" i="1"/>
  <c r="I33" i="1" s="1"/>
  <c r="J331" i="1"/>
  <c r="J33" i="1" s="1"/>
  <c r="K331" i="1"/>
  <c r="K33" i="1" s="1"/>
  <c r="L331" i="1"/>
  <c r="L33" i="1" s="1"/>
  <c r="M331" i="1"/>
  <c r="M33" i="1" s="1"/>
  <c r="F328" i="1"/>
  <c r="F30" i="1" s="1"/>
  <c r="F329" i="1"/>
  <c r="F330" i="1"/>
  <c r="F32" i="1" s="1"/>
  <c r="F331" i="1"/>
  <c r="F327" i="1"/>
  <c r="F29" i="1" s="1"/>
  <c r="P410" i="1"/>
  <c r="P334" i="1" s="1"/>
  <c r="N24" i="1"/>
  <c r="N25" i="1"/>
  <c r="O25" i="1"/>
  <c r="P25" i="1"/>
  <c r="N26" i="1"/>
  <c r="O26" i="1"/>
  <c r="N27" i="1"/>
  <c r="O27" i="1"/>
  <c r="P27" i="1"/>
  <c r="N28" i="1"/>
  <c r="O28" i="1"/>
  <c r="P28" i="1"/>
  <c r="G24" i="1"/>
  <c r="H24" i="1"/>
  <c r="I24" i="1"/>
  <c r="J24" i="1"/>
  <c r="K24" i="1"/>
  <c r="L24" i="1"/>
  <c r="M24" i="1"/>
  <c r="G25" i="1"/>
  <c r="H25" i="1"/>
  <c r="I25" i="1"/>
  <c r="J25" i="1"/>
  <c r="K25" i="1"/>
  <c r="L25" i="1"/>
  <c r="M25" i="1"/>
  <c r="G26" i="1"/>
  <c r="H26" i="1"/>
  <c r="I26" i="1"/>
  <c r="J26" i="1"/>
  <c r="K26" i="1"/>
  <c r="L26" i="1"/>
  <c r="M26" i="1"/>
  <c r="G27" i="1"/>
  <c r="H27" i="1"/>
  <c r="I27" i="1"/>
  <c r="J27" i="1"/>
  <c r="K27" i="1"/>
  <c r="L27" i="1"/>
  <c r="M27" i="1"/>
  <c r="G28" i="1"/>
  <c r="H28" i="1"/>
  <c r="I28" i="1"/>
  <c r="J28" i="1"/>
  <c r="K28" i="1"/>
  <c r="L28" i="1"/>
  <c r="M28" i="1"/>
  <c r="F25" i="1"/>
  <c r="F26" i="1"/>
  <c r="F27" i="1"/>
  <c r="F28" i="1"/>
  <c r="F24" i="1"/>
  <c r="P433" i="1"/>
  <c r="F424" i="1"/>
  <c r="G424" i="1"/>
  <c r="H424" i="1"/>
  <c r="I424" i="1"/>
  <c r="J424" i="1"/>
  <c r="K424" i="1"/>
  <c r="L424" i="1"/>
  <c r="M424" i="1"/>
  <c r="N424" i="1"/>
  <c r="O424" i="1"/>
  <c r="P424" i="1"/>
  <c r="F425" i="1"/>
  <c r="G425" i="1"/>
  <c r="H425" i="1"/>
  <c r="I425" i="1"/>
  <c r="J425" i="1"/>
  <c r="K425" i="1"/>
  <c r="L425" i="1"/>
  <c r="M425" i="1"/>
  <c r="N425" i="1"/>
  <c r="O425" i="1"/>
  <c r="P425" i="1"/>
  <c r="F426" i="1"/>
  <c r="G426" i="1"/>
  <c r="H426" i="1"/>
  <c r="I426" i="1"/>
  <c r="J426" i="1"/>
  <c r="K426" i="1"/>
  <c r="L426" i="1"/>
  <c r="M426" i="1"/>
  <c r="N426" i="1"/>
  <c r="O426" i="1"/>
  <c r="P426" i="1"/>
  <c r="F427" i="1"/>
  <c r="G427" i="1"/>
  <c r="H427" i="1"/>
  <c r="I427" i="1"/>
  <c r="J427" i="1"/>
  <c r="K427" i="1"/>
  <c r="L427" i="1"/>
  <c r="M427" i="1"/>
  <c r="N427" i="1"/>
  <c r="O427" i="1"/>
  <c r="P427" i="1"/>
  <c r="G423" i="1"/>
  <c r="H423" i="1"/>
  <c r="I423" i="1"/>
  <c r="J423" i="1"/>
  <c r="K423" i="1"/>
  <c r="L423" i="1"/>
  <c r="M423" i="1"/>
  <c r="N423" i="1"/>
  <c r="O423" i="1"/>
  <c r="P423" i="1"/>
  <c r="F423" i="1"/>
  <c r="P341" i="1"/>
  <c r="P318" i="1" s="1"/>
  <c r="P342" i="1"/>
  <c r="P319" i="1" s="1"/>
  <c r="P343" i="1"/>
  <c r="P320" i="1" s="1"/>
  <c r="P344" i="1"/>
  <c r="P321" i="1" s="1"/>
  <c r="N341" i="1"/>
  <c r="N318" i="1" s="1"/>
  <c r="N313" i="1" s="1"/>
  <c r="O341" i="1"/>
  <c r="O318" i="1" s="1"/>
  <c r="N342" i="1"/>
  <c r="N319" i="1" s="1"/>
  <c r="N314" i="1" s="1"/>
  <c r="O342" i="1"/>
  <c r="O319" i="1" s="1"/>
  <c r="N343" i="1"/>
  <c r="N320" i="1" s="1"/>
  <c r="N315" i="1" s="1"/>
  <c r="O343" i="1"/>
  <c r="O320" i="1" s="1"/>
  <c r="N344" i="1"/>
  <c r="N321" i="1" s="1"/>
  <c r="O344" i="1"/>
  <c r="O321" i="1" s="1"/>
  <c r="L341" i="1"/>
  <c r="L318" i="1" s="1"/>
  <c r="L313" i="1" s="1"/>
  <c r="M341" i="1"/>
  <c r="M318" i="1" s="1"/>
  <c r="L342" i="1"/>
  <c r="L319" i="1" s="1"/>
  <c r="L314" i="1" s="1"/>
  <c r="M342" i="1"/>
  <c r="M319" i="1" s="1"/>
  <c r="L343" i="1"/>
  <c r="L320" i="1" s="1"/>
  <c r="L315" i="1" s="1"/>
  <c r="M343" i="1"/>
  <c r="M320" i="1" s="1"/>
  <c r="L344" i="1"/>
  <c r="L321" i="1" s="1"/>
  <c r="M344" i="1"/>
  <c r="M321" i="1" s="1"/>
  <c r="K341" i="1"/>
  <c r="K318" i="1" s="1"/>
  <c r="K313" i="1" s="1"/>
  <c r="K342" i="1"/>
  <c r="K319" i="1" s="1"/>
  <c r="K343" i="1"/>
  <c r="K320" i="1" s="1"/>
  <c r="K315" i="1" s="1"/>
  <c r="J341" i="1"/>
  <c r="J318" i="1" s="1"/>
  <c r="J342" i="1"/>
  <c r="J319" i="1" s="1"/>
  <c r="J314" i="1" s="1"/>
  <c r="J343" i="1"/>
  <c r="J320" i="1" s="1"/>
  <c r="J344" i="1"/>
  <c r="J321" i="1" s="1"/>
  <c r="I341" i="1"/>
  <c r="I318" i="1" s="1"/>
  <c r="I342" i="1"/>
  <c r="I319" i="1" s="1"/>
  <c r="I314" i="1" s="1"/>
  <c r="I343" i="1"/>
  <c r="I320" i="1" s="1"/>
  <c r="I344" i="1"/>
  <c r="I321" i="1" s="1"/>
  <c r="H341" i="1"/>
  <c r="H318" i="1" s="1"/>
  <c r="H342" i="1"/>
  <c r="H319" i="1" s="1"/>
  <c r="H314" i="1" s="1"/>
  <c r="H343" i="1"/>
  <c r="H320" i="1" s="1"/>
  <c r="H344" i="1"/>
  <c r="H321" i="1" s="1"/>
  <c r="G341" i="1"/>
  <c r="G318" i="1" s="1"/>
  <c r="G342" i="1"/>
  <c r="G319" i="1" s="1"/>
  <c r="G314" i="1" s="1"/>
  <c r="G343" i="1"/>
  <c r="G320" i="1" s="1"/>
  <c r="G344" i="1"/>
  <c r="G321" i="1" s="1"/>
  <c r="G316" i="1" s="1"/>
  <c r="F341" i="1"/>
  <c r="F318" i="1" s="1"/>
  <c r="F342" i="1"/>
  <c r="F319" i="1" s="1"/>
  <c r="F314" i="1" s="1"/>
  <c r="F343" i="1"/>
  <c r="F320" i="1" s="1"/>
  <c r="F344" i="1"/>
  <c r="F321" i="1" s="1"/>
  <c r="G340" i="1"/>
  <c r="G317" i="1" s="1"/>
  <c r="H340" i="1"/>
  <c r="H317" i="1" s="1"/>
  <c r="I340" i="1"/>
  <c r="I317" i="1" s="1"/>
  <c r="J340" i="1"/>
  <c r="J317" i="1" s="1"/>
  <c r="K340" i="1"/>
  <c r="K317" i="1" s="1"/>
  <c r="L340" i="1"/>
  <c r="L317" i="1" s="1"/>
  <c r="M340" i="1"/>
  <c r="M317" i="1" s="1"/>
  <c r="N340" i="1"/>
  <c r="N317" i="1" s="1"/>
  <c r="O340" i="1"/>
  <c r="O317" i="1" s="1"/>
  <c r="P340" i="1"/>
  <c r="P317" i="1" s="1"/>
  <c r="F340" i="1"/>
  <c r="F317" i="1" s="1"/>
  <c r="F273" i="1"/>
  <c r="G273" i="1"/>
  <c r="H273" i="1"/>
  <c r="I273" i="1"/>
  <c r="J273" i="1"/>
  <c r="K273" i="1"/>
  <c r="L273" i="1"/>
  <c r="M273" i="1"/>
  <c r="N273" i="1"/>
  <c r="O273" i="1"/>
  <c r="P273" i="1"/>
  <c r="F274" i="1"/>
  <c r="G274" i="1"/>
  <c r="H274" i="1"/>
  <c r="I274" i="1"/>
  <c r="J274" i="1"/>
  <c r="K274" i="1"/>
  <c r="L274" i="1"/>
  <c r="M274" i="1"/>
  <c r="N274" i="1"/>
  <c r="O274" i="1"/>
  <c r="P274" i="1"/>
  <c r="F275" i="1"/>
  <c r="G275" i="1"/>
  <c r="H275" i="1"/>
  <c r="I275" i="1"/>
  <c r="J275" i="1"/>
  <c r="K275" i="1"/>
  <c r="L275" i="1"/>
  <c r="M275" i="1"/>
  <c r="N275" i="1"/>
  <c r="O275" i="1"/>
  <c r="P275" i="1"/>
  <c r="F276" i="1"/>
  <c r="G276" i="1"/>
  <c r="H276" i="1"/>
  <c r="I276" i="1"/>
  <c r="J276" i="1"/>
  <c r="K276" i="1"/>
  <c r="L276" i="1"/>
  <c r="M276" i="1"/>
  <c r="N276" i="1"/>
  <c r="O276" i="1"/>
  <c r="P276" i="1"/>
  <c r="N272" i="1"/>
  <c r="O272" i="1"/>
  <c r="P272" i="1"/>
  <c r="G272" i="1"/>
  <c r="H272" i="1"/>
  <c r="I272" i="1"/>
  <c r="J272" i="1"/>
  <c r="K272" i="1"/>
  <c r="L272" i="1"/>
  <c r="M272" i="1"/>
  <c r="F272" i="1"/>
  <c r="F234" i="1"/>
  <c r="G234" i="1"/>
  <c r="H234" i="1"/>
  <c r="I234" i="1"/>
  <c r="J234" i="1"/>
  <c r="K234" i="1"/>
  <c r="L234" i="1"/>
  <c r="M234" i="1"/>
  <c r="N234" i="1"/>
  <c r="O234" i="1"/>
  <c r="P234" i="1"/>
  <c r="F235" i="1"/>
  <c r="G235" i="1"/>
  <c r="H235" i="1"/>
  <c r="I235" i="1"/>
  <c r="J235" i="1"/>
  <c r="K235" i="1"/>
  <c r="L235" i="1"/>
  <c r="M235" i="1"/>
  <c r="N235" i="1"/>
  <c r="O235" i="1"/>
  <c r="P235" i="1"/>
  <c r="F236" i="1"/>
  <c r="G236" i="1"/>
  <c r="H236" i="1"/>
  <c r="I236" i="1"/>
  <c r="J236" i="1"/>
  <c r="K236" i="1"/>
  <c r="L236" i="1"/>
  <c r="M236" i="1"/>
  <c r="N236" i="1"/>
  <c r="O236" i="1"/>
  <c r="P236" i="1"/>
  <c r="F237" i="1"/>
  <c r="G237" i="1"/>
  <c r="H237" i="1"/>
  <c r="I237" i="1"/>
  <c r="J237" i="1"/>
  <c r="K237" i="1"/>
  <c r="L237" i="1"/>
  <c r="M237" i="1"/>
  <c r="N237" i="1"/>
  <c r="O237" i="1"/>
  <c r="P237" i="1"/>
  <c r="N233" i="1"/>
  <c r="O233" i="1"/>
  <c r="P233" i="1"/>
  <c r="G233" i="1"/>
  <c r="H233" i="1"/>
  <c r="I233" i="1"/>
  <c r="J233" i="1"/>
  <c r="K233" i="1"/>
  <c r="L233" i="1"/>
  <c r="M233" i="1"/>
  <c r="F233" i="1"/>
  <c r="F183" i="1"/>
  <c r="F20" i="1" s="1"/>
  <c r="G183" i="1"/>
  <c r="H183" i="1"/>
  <c r="H20" i="1" s="1"/>
  <c r="I183" i="1"/>
  <c r="J183" i="1"/>
  <c r="J20" i="1" s="1"/>
  <c r="K183" i="1"/>
  <c r="L183" i="1"/>
  <c r="L20" i="1" s="1"/>
  <c r="M183" i="1"/>
  <c r="N183" i="1"/>
  <c r="N20" i="1" s="1"/>
  <c r="O183" i="1"/>
  <c r="P183" i="1"/>
  <c r="F184" i="1"/>
  <c r="G184" i="1"/>
  <c r="G21" i="1" s="1"/>
  <c r="H184" i="1"/>
  <c r="I184" i="1"/>
  <c r="I21" i="1" s="1"/>
  <c r="J184" i="1"/>
  <c r="K184" i="1"/>
  <c r="K21" i="1" s="1"/>
  <c r="L184" i="1"/>
  <c r="M184" i="1"/>
  <c r="M21" i="1" s="1"/>
  <c r="N184" i="1"/>
  <c r="O184" i="1"/>
  <c r="O21" i="1" s="1"/>
  <c r="P184" i="1"/>
  <c r="F185" i="1"/>
  <c r="F22" i="1" s="1"/>
  <c r="G185" i="1"/>
  <c r="H185" i="1"/>
  <c r="H22" i="1" s="1"/>
  <c r="I185" i="1"/>
  <c r="J185" i="1"/>
  <c r="J22" i="1" s="1"/>
  <c r="K185" i="1"/>
  <c r="L185" i="1"/>
  <c r="L22" i="1" s="1"/>
  <c r="M185" i="1"/>
  <c r="N185" i="1"/>
  <c r="N22" i="1" s="1"/>
  <c r="O185" i="1"/>
  <c r="P185" i="1"/>
  <c r="F186" i="1"/>
  <c r="G186" i="1"/>
  <c r="G23" i="1" s="1"/>
  <c r="H186" i="1"/>
  <c r="I186" i="1"/>
  <c r="I23" i="1" s="1"/>
  <c r="J186" i="1"/>
  <c r="K186" i="1"/>
  <c r="K23" i="1" s="1"/>
  <c r="L186" i="1"/>
  <c r="M186" i="1"/>
  <c r="M23" i="1" s="1"/>
  <c r="N186" i="1"/>
  <c r="O186" i="1"/>
  <c r="O23" i="1" s="1"/>
  <c r="P186" i="1"/>
  <c r="N182" i="1"/>
  <c r="N19" i="1" s="1"/>
  <c r="O182" i="1"/>
  <c r="P182" i="1"/>
  <c r="G182" i="1"/>
  <c r="H182" i="1"/>
  <c r="H19" i="1" s="1"/>
  <c r="I182" i="1"/>
  <c r="J182" i="1"/>
  <c r="J19" i="1" s="1"/>
  <c r="K182" i="1"/>
  <c r="L182" i="1"/>
  <c r="L19" i="1" s="1"/>
  <c r="M182" i="1"/>
  <c r="F182" i="1"/>
  <c r="G17" i="1"/>
  <c r="I17" i="1"/>
  <c r="K17" i="1"/>
  <c r="M17" i="1"/>
  <c r="O17" i="1"/>
  <c r="G18" i="1"/>
  <c r="I18" i="1"/>
  <c r="K18" i="1"/>
  <c r="M18" i="1"/>
  <c r="O18" i="1"/>
  <c r="F15" i="1"/>
  <c r="G15" i="1"/>
  <c r="I15" i="1"/>
  <c r="K15" i="1"/>
  <c r="L15" i="1"/>
  <c r="M15" i="1"/>
  <c r="N15" i="1"/>
  <c r="O15" i="1"/>
  <c r="H16" i="1"/>
  <c r="L16" i="1"/>
  <c r="O16" i="1"/>
  <c r="M14" i="1"/>
  <c r="O14" i="1"/>
  <c r="H14" i="1"/>
  <c r="J14" i="1"/>
  <c r="F14" i="1"/>
  <c r="J15" i="1" l="1"/>
  <c r="H15" i="1"/>
  <c r="K14" i="1"/>
  <c r="I14" i="1"/>
  <c r="G14" i="1"/>
  <c r="N12" i="1"/>
  <c r="L12" i="1"/>
  <c r="M19" i="1"/>
  <c r="K19" i="1"/>
  <c r="I19" i="1"/>
  <c r="G19" i="1"/>
  <c r="O19" i="1"/>
  <c r="N23" i="1"/>
  <c r="L23" i="1"/>
  <c r="J23" i="1"/>
  <c r="H23" i="1"/>
  <c r="F23" i="1"/>
  <c r="O22" i="1"/>
  <c r="M22" i="1"/>
  <c r="K22" i="1"/>
  <c r="I22" i="1"/>
  <c r="G22" i="1"/>
  <c r="N21" i="1"/>
  <c r="L21" i="1"/>
  <c r="J21" i="1"/>
  <c r="H21" i="1"/>
  <c r="F21" i="1"/>
  <c r="O20" i="1"/>
  <c r="M20" i="1"/>
  <c r="K20" i="1"/>
  <c r="I20" i="1"/>
  <c r="G20" i="1"/>
  <c r="F315" i="1"/>
  <c r="F12" i="1" s="1"/>
  <c r="F313" i="1"/>
  <c r="F10" i="1" s="1"/>
  <c r="G315" i="1"/>
  <c r="G313" i="1"/>
  <c r="H315" i="1"/>
  <c r="H12" i="1" s="1"/>
  <c r="H313" i="1"/>
  <c r="I315" i="1"/>
  <c r="I313" i="1"/>
  <c r="I10" i="1" s="1"/>
  <c r="J315" i="1"/>
  <c r="J12" i="1" s="1"/>
  <c r="J313" i="1"/>
  <c r="J10" i="1" s="1"/>
  <c r="K314" i="1"/>
  <c r="M315" i="1"/>
  <c r="M12" i="1" s="1"/>
  <c r="M314" i="1"/>
  <c r="M313" i="1"/>
  <c r="M10" i="1" s="1"/>
  <c r="O315" i="1"/>
  <c r="O314" i="1"/>
  <c r="O11" i="1" s="1"/>
  <c r="O313" i="1"/>
  <c r="P331" i="1"/>
  <c r="P33" i="1" s="1"/>
  <c r="P329" i="1"/>
  <c r="P31" i="1" s="1"/>
  <c r="D25" i="3"/>
  <c r="P386" i="1"/>
  <c r="E24" i="3"/>
  <c r="D24" i="3" s="1"/>
  <c r="P322" i="1"/>
  <c r="P24" i="1" s="1"/>
  <c r="P21" i="1"/>
  <c r="P20" i="1"/>
  <c r="P22" i="1"/>
  <c r="M11" i="1"/>
  <c r="K11" i="1"/>
  <c r="I11" i="1"/>
  <c r="G11" i="1"/>
  <c r="P18" i="1"/>
  <c r="O10" i="1"/>
  <c r="K10" i="1"/>
  <c r="G10" i="1"/>
  <c r="G13" i="1"/>
  <c r="O12" i="1"/>
  <c r="K12" i="1"/>
  <c r="I12" i="1"/>
  <c r="G12" i="1"/>
  <c r="F17" i="1"/>
  <c r="L17" i="1"/>
  <c r="J17" i="1"/>
  <c r="H17" i="1"/>
  <c r="N17" i="1"/>
  <c r="G312" i="1"/>
  <c r="I312" i="1"/>
  <c r="I9" i="1" s="1"/>
  <c r="K312" i="1"/>
  <c r="K9" i="1" s="1"/>
  <c r="M312" i="1"/>
  <c r="M9" i="1" s="1"/>
  <c r="O312" i="1"/>
  <c r="P330" i="1"/>
  <c r="P32" i="1" s="1"/>
  <c r="P328" i="1"/>
  <c r="P30" i="1" s="1"/>
  <c r="F33" i="1"/>
  <c r="F31" i="1"/>
  <c r="M316" i="1"/>
  <c r="M13" i="1" s="1"/>
  <c r="K316" i="1"/>
  <c r="K13" i="1" s="1"/>
  <c r="I316" i="1"/>
  <c r="I13" i="1" s="1"/>
  <c r="N316" i="1"/>
  <c r="N13" i="1" s="1"/>
  <c r="N10" i="1"/>
  <c r="L10" i="1"/>
  <c r="H10" i="1"/>
  <c r="F19" i="1"/>
  <c r="H312" i="1"/>
  <c r="J312" i="1"/>
  <c r="L312" i="1"/>
  <c r="N312" i="1"/>
  <c r="N9" i="1" s="1"/>
  <c r="P327" i="1"/>
  <c r="P29" i="1" s="1"/>
  <c r="F316" i="1"/>
  <c r="F13" i="1" s="1"/>
  <c r="L316" i="1"/>
  <c r="L13" i="1" s="1"/>
  <c r="J316" i="1"/>
  <c r="J13" i="1" s="1"/>
  <c r="H316" i="1"/>
  <c r="H13" i="1" s="1"/>
  <c r="O316" i="1"/>
  <c r="O13" i="1" s="1"/>
  <c r="P16" i="1"/>
  <c r="N11" i="1"/>
  <c r="L11" i="1"/>
  <c r="J11" i="1"/>
  <c r="H11" i="1"/>
  <c r="F11" i="1"/>
  <c r="M16" i="1"/>
  <c r="K16" i="1"/>
  <c r="I16" i="1"/>
  <c r="G16" i="1"/>
  <c r="O9" i="1"/>
  <c r="L9" i="1"/>
  <c r="J9" i="1"/>
  <c r="H9" i="1"/>
  <c r="G9" i="1"/>
  <c r="P14" i="1"/>
  <c r="F312" i="1"/>
  <c r="F9" i="1" s="1"/>
  <c r="P312" i="1"/>
  <c r="P314" i="1" l="1"/>
  <c r="P11" i="1" s="1"/>
  <c r="P17" i="1"/>
  <c r="P15" i="1"/>
  <c r="P313" i="1"/>
  <c r="P10" i="1" s="1"/>
  <c r="P315" i="1"/>
  <c r="P12" i="1" s="1"/>
  <c r="P9" i="1"/>
  <c r="P316" i="1"/>
  <c r="P13" i="1" s="1"/>
  <c r="P23" i="1"/>
  <c r="P19" i="1"/>
</calcChain>
</file>

<file path=xl/sharedStrings.xml><?xml version="1.0" encoding="utf-8"?>
<sst xmlns="http://schemas.openxmlformats.org/spreadsheetml/2006/main" count="1212" uniqueCount="517">
  <si>
    <t>Участник мероприятия</t>
  </si>
  <si>
    <t>Расходы (тыс. рублей), годы</t>
  </si>
  <si>
    <t>Конечный результат реализации</t>
  </si>
  <si>
    <t>итого (за весь период реализации)</t>
  </si>
  <si>
    <t>Приложение № 8</t>
  </si>
  <si>
    <t>Приложение № 12</t>
  </si>
  <si>
    <t>Сводные показатели государственных заданий на оказание</t>
  </si>
  <si>
    <t>государственных услуг (выполнение работ) государственными</t>
  </si>
  <si>
    <t>«Экономическое развитие Костромской области на период до 2025 года»</t>
  </si>
  <si>
    <t>№ п/п</t>
  </si>
  <si>
    <t>Наименование мероприятия, субсидии, услуги</t>
  </si>
  <si>
    <t>Наименование исполнителя государственной услуги на выполнение государственного задания</t>
  </si>
  <si>
    <t>всего</t>
  </si>
  <si>
    <t>в том числе по годам реализации</t>
  </si>
  <si>
    <t>Администрация Костромской области</t>
  </si>
  <si>
    <t>Мероприятие 1.3 «Обеспечение деятельности ОГБУ «Агентство инвестиций и проектного сопровождения Костромской области»</t>
  </si>
  <si>
    <t>1)</t>
  </si>
  <si>
    <t>Субсидия на выполнение государственного задания в рамках работы «Разработка, реализация и сопровождение инвестиционных проектов на территории Костромской области»</t>
  </si>
  <si>
    <t>ОГБУ «Агентство инвестиций и проектного сопровождения Костромской области»</t>
  </si>
  <si>
    <t>Мероприятие 1.5 «Организация работы по субконтрактации, ведение и наполнение регионального информационного портала по субконтрактации»</t>
  </si>
  <si>
    <t>2)</t>
  </si>
  <si>
    <t>Субсидия на выполнение государственного задания в рамках работы «Организация работы по субконтрактации, ведение и наполнение регионального информационного портала по субконтрактации»</t>
  </si>
  <si>
    <t>3)</t>
  </si>
  <si>
    <t>Итого субсидия на выполнение всего государственного задания</t>
  </si>
  <si>
    <t>Департамент экономического развития Костромской области</t>
  </si>
  <si>
    <t>Мероприятие 4.3 «Обеспечение деятельности областного государственного бюджетного учреждения «Агентство по развитию предпринимательства Костромской области», направленной на поддержку субъектов малого предпринимательства на ранней стадии их развития»«</t>
  </si>
  <si>
    <t>ОГБУ «Агентство по развитию предпринимательства Костромской области»</t>
  </si>
  <si>
    <t>Х</t>
  </si>
  <si>
    <t>ФБ</t>
  </si>
  <si>
    <t>ОБ</t>
  </si>
  <si>
    <t>МБ</t>
  </si>
  <si>
    <t>Всего</t>
  </si>
  <si>
    <t>Мероприятие 1.1 «Предоставление субсидий из областного бюджета субъектам промышленной деятельности на возмещение части затрат по уплате процентов по кредитам, взятым на проведение технического перевооружения и модернизации производственных мощностей»</t>
  </si>
  <si>
    <t>Мероприятие 1.3 «Составление и сопровождение реализации сводного технологического плана промышленных предприятий Костромской области на очередной календарный год»</t>
  </si>
  <si>
    <t>Промышленные предприятия и организации Костромской области</t>
  </si>
  <si>
    <t>Увеличение объема инвестиций в основной капитал, направленных на приобретение и модернизацию технологического оборудования, до 10 500 млн. руб. в 2025 году</t>
  </si>
  <si>
    <t>4)</t>
  </si>
  <si>
    <t>Мероприятие 1.4 «Формирование благоприятных условий для осуществления производственной деятельности промышленных предприятий региона»</t>
  </si>
  <si>
    <t>5)</t>
  </si>
  <si>
    <t>Мероприятие 2.1 «Предоставление грантов из областного бюджета субъектам промышленной деятельности на проведение научно-исследовательских и опытно-конструкторских работ»</t>
  </si>
  <si>
    <t>6)</t>
  </si>
  <si>
    <t>Департамент образования и науки Костромской области</t>
  </si>
  <si>
    <t>7)</t>
  </si>
  <si>
    <t>Мероприятие 3.1 «Содействие продвижению продукции промышленных предприятий Костромской области на российском и международном рынках»</t>
  </si>
  <si>
    <t>Увеличение доли экспорта в объеме внешнеторгового оборота Костромской области до 56% к 2025 году</t>
  </si>
  <si>
    <t>8)</t>
  </si>
  <si>
    <t>Ежегодный объем производства ювелирных изделий в 2025 году составит 41 400 млн. рублей</t>
  </si>
  <si>
    <t>9)</t>
  </si>
  <si>
    <t>Мероприятие 3.3 «Направление и сопровождение заявок Костромской области на включение инвестиционных проектов, реализуемых на территории Костромской области и способствующих импортозамещению в обрабатывающих отраслях, в комплексную программу импортозамещения Российской Федерации»</t>
  </si>
  <si>
    <t>Снижение доли импорта в объеме внешнеторгового оборота Костромской области до 44% к 2025 году</t>
  </si>
  <si>
    <t>10)</t>
  </si>
  <si>
    <t>Мероприятие 4.1 «Предоставление субсидий из областного бюджета субъектам промышленной деятельности на возмещение части затрат, связанных с подготовкой, переподготовкой, повышением квалификации персонала»</t>
  </si>
  <si>
    <t>11)</t>
  </si>
  <si>
    <t>Мероприятие 4.2 «Организация и проведение региональных конкурсов профессионального мастерства»</t>
  </si>
  <si>
    <t>12)</t>
  </si>
  <si>
    <t>Мероприятие 4.3 «Организация и проведение конференций, круглых столов, семинаров по формам совместной деятельности учебных заведений и промышленных предприятий в вопросах подготовки кадров»</t>
  </si>
  <si>
    <t>Департамент образования и науки Костромской области, департамент по труду и занятости населения Костромской области, промышленные предприятия и организации Костромской области</t>
  </si>
  <si>
    <t>Цель: создание благоприятных условий для привлечения инвестиций в экономику Костромской области</t>
  </si>
  <si>
    <t>ОГБУ «Агентство инвестиций и проектного сопровождения Костромской области», органы местного самоуправления, хозяйствующие субъекты Костромской области</t>
  </si>
  <si>
    <t>Мероприятие 1.1 «Формирование инвестиционной привлекательности региона»</t>
  </si>
  <si>
    <t>Рост объема инвестиций в основной капитал в расчете на душу населения в 2025 году до 172 тыс.  рублей</t>
  </si>
  <si>
    <t>Мероприятие 1.2 «Сопровождение мультиязычного инвестиционного портала Костромской области»</t>
  </si>
  <si>
    <t>Не менее 145 тыс. ежегодных просмотров инвестиционного портала к 2025 году</t>
  </si>
  <si>
    <t>Мероприятие 1.4 «Организация работы по привлечению инвесторов на территорию Костромской области»</t>
  </si>
  <si>
    <t>Размещение не менее 20 кооперационных заказов в год</t>
  </si>
  <si>
    <t>Мероприятие 2.1 «Организация работы с инвесторами по принципу «одного окна»</t>
  </si>
  <si>
    <t>Мероприятие 2.2. «Сопровождение инвестиционных проектов, включенных в Реестр инвестиционных проектов Костромской области»</t>
  </si>
  <si>
    <t>Увеличение объема инвестиций в основной капитал (за исключением бюджетных средств) в расчете на душу населения до 102,3 тыс. рублей к 2025 году</t>
  </si>
  <si>
    <t xml:space="preserve">8) </t>
  </si>
  <si>
    <t>Увеличение налоговой отдачи от реализации данных проектов до  12 рублей в расчете на 1 руб. предоставленных льгот к 2025 году</t>
  </si>
  <si>
    <t>Увеличение объема инвестиций в основной капитал по получателям субсидий в расчете на 1 руб. предоставленных субсидий до 10 руб. к 2025 году</t>
  </si>
  <si>
    <t>Рост объема привлеченных частных инвестиций в 2025 году до 100 руб. на 1 руб. предоставленных налоговых  льгот</t>
  </si>
  <si>
    <t>13)</t>
  </si>
  <si>
    <t>Органы местного самоуправления, хозяйствующие субъекты Костромской области</t>
  </si>
  <si>
    <t>14)</t>
  </si>
  <si>
    <t>Хозяйствующие субъекты Костромской области</t>
  </si>
  <si>
    <t>3.</t>
  </si>
  <si>
    <t>Органы местного самоуправления муниципальных районов и городских округов Костромской области</t>
  </si>
  <si>
    <t>Мероприятие 1.1 «Совершенствование нормативной правовой основы стратегического планирования и прогнозирования социально-экономического развития Костромской области»</t>
  </si>
  <si>
    <t>Департамент финансов Костромской области</t>
  </si>
  <si>
    <t>Количество принятых и (или) актуализированных документов стратегического планирования Костромской области, разрабатываемых в рамках целеполагания и прогнозирования, ежегодно не менее 1</t>
  </si>
  <si>
    <t>Мероприятие 3.1 «Подготовка доклада губернатора Костромской области о достигнутых значениях показателей эффективности деятельности органов исполнительной власти Костромской области за отчетный год и их планируемых значениях на трехлетний период»</t>
  </si>
  <si>
    <t>Мероприятие 3.2 «Подготовка сводного доклада о результатах мониторинга эффективности деятельности органов местного самоуправления городских округов и муниципальных районов Костромской области»</t>
  </si>
  <si>
    <t xml:space="preserve">Мероприятие 4.2. Определение получателей и распределение средств фонда стимулирования городских округов и муниципальных районов Костромской области </t>
  </si>
  <si>
    <t>Темп роста налоговых и неналоговых доходов местных бюджетов муниципальных районов, городских округов, городских и сельских поселений Костромской области за отчетный год к уровню предыдущего года ежегодно не менее  102,0%</t>
  </si>
  <si>
    <t>Органы местного самоуправления моногородов Костромской области</t>
  </si>
  <si>
    <t>Мероприятие 1.1 «Развитие стационарной торговли»</t>
  </si>
  <si>
    <t>Мероприятие 1.2 «Развитие нестационарной и мобильной торговли»</t>
  </si>
  <si>
    <t>Мероприятие 1.3 «Развитие ярмарочной торговли»</t>
  </si>
  <si>
    <t>Мероприятие 1.4 «Обеспечение экономической доступности товаров для населения»</t>
  </si>
  <si>
    <t>Снижение индекса потребительских цен на товары и услуги в Костромской области к 2025 году до 105,6%</t>
  </si>
  <si>
    <t>Мероприятие 2.1 «Принятие мер по предотвращению поступления на потребительский рынок Костромской области опасных для здоровья товаров, пресечению фактов реализации некачественной и фальсифицированной продукции»</t>
  </si>
  <si>
    <t>Задача 2: Повышение доступности качественных товаров для населения</t>
  </si>
  <si>
    <t>Мероприятие 2.2 «Проведение контроля качества и безопасности алкогольной продукции, реализуемой на территории области, с участием контролирующих органов и общественных организаций в соответствии с законодательством»</t>
  </si>
  <si>
    <t>Цель: повышение эффективности и результативности осуществления закупок товаров, работ, услуг для обеспечения государственных нужд Костромской области</t>
  </si>
  <si>
    <t>ОГКУ «АГЗКО»</t>
  </si>
  <si>
    <t xml:space="preserve">Мероприятие 1.1 «Совершенствование нормативно-правовой базы в сфере закупок» </t>
  </si>
  <si>
    <t xml:space="preserve">Количество принятых областных нормативных правовых актов в сфере закупок ежегодно не менее 2 </t>
  </si>
  <si>
    <t>Мероприятие 1.2  «Автоматизация закупочных процессов»</t>
  </si>
  <si>
    <t>Полный охват государственных заказчиков области электронным документооборотом в 2019 году</t>
  </si>
  <si>
    <t>Мероприятие 1.3 «Проведение процедур определения поставщиков (подрядчиков, исполнителей) конкурентными способами»</t>
  </si>
  <si>
    <t>Увеличение количества проведенных процедур определения поставщиков к 2025 году до 3700 единиц</t>
  </si>
  <si>
    <t>Мероприятие 2.1 «Применение механизмов преференций при осуществлении закупок»</t>
  </si>
  <si>
    <t>Мероприятие 3.1 «Повышение квалификации специалистов ОГКУ «АГЗКО» в сфере закупок»</t>
  </si>
  <si>
    <t>Задача 3: Повышение профессионализма  специалистов в сфере закупок</t>
  </si>
  <si>
    <t>Мероприятие 3.2 «Проведение обучающих семинаров по вопросам осуществления закупок товаров, работ, услуг для обеспечения государственных нужд»</t>
  </si>
  <si>
    <t>Количество проведенных семинаров ежегодно не менее 5 единиц</t>
  </si>
  <si>
    <t>Всего по подпрограмме:</t>
  </si>
  <si>
    <t>Мероприятие 1.1 «Оказание финансовой поддержки субъектам малого и среднего предпринимательства»</t>
  </si>
  <si>
    <t>Задача 1: создание эффективной системы поддержки малого и среднего предпринимательства</t>
  </si>
  <si>
    <t>Задача 2: пропаганда предпринимательской деятельности, вовлечение экономически активного населения в предпринимательскую деятельность</t>
  </si>
  <si>
    <t>Увеличение количества субъектов малого предпринимательства, получивших поддержку,  до 5 единиц в 2021 году</t>
  </si>
  <si>
    <t>Мероприятие 2.3 «Содействие повышению престижа предпринимательской деятельности и развитию делового сотрудничества бизнеса и власти»</t>
  </si>
  <si>
    <t>Мероприятие 2.4 «Поддержка и развитие молодежного предпринимательства»</t>
  </si>
  <si>
    <t>Мероприятие 3.1 «Предоставление субсидий на компенсацию затрат субъектов малого и среднего предпринимательства, связанных с обучением сотрудников»</t>
  </si>
  <si>
    <t>Мероприятие 3.2 «Поддержка деятельности бизнес-инкубаторов (развитие процессов бизнес-инкубирования)»</t>
  </si>
  <si>
    <t>Задача 4: создание и (или) развитие организаций, образующих инфраструктуру поддержки субъектов малого и среднего предпринимательства</t>
  </si>
  <si>
    <t>15)</t>
  </si>
  <si>
    <t>16)</t>
  </si>
  <si>
    <t>Мероприятие 7.1 «Обеспечение деятельности и выполнение функций департамента экономического развития Костромской области по проведению государственной политики в сфере развития экономики и торговли  на территории Костромской области»</t>
  </si>
  <si>
    <r>
      <t>Мероприятие 3.2 «</t>
    </r>
    <r>
      <rPr>
        <sz val="9"/>
        <color theme="1"/>
        <rFont val="Times New Roman"/>
        <family val="1"/>
        <charset val="204"/>
      </rPr>
      <t>Субсидирование на конкурсной основе части затрат субъектов инвестиционной деятельности на технологическое присоединение»</t>
    </r>
  </si>
  <si>
    <r>
      <t>Мероприятие 3.3 «</t>
    </r>
    <r>
      <rPr>
        <sz val="9"/>
        <color theme="1"/>
        <rFont val="Times New Roman"/>
        <family val="1"/>
        <charset val="204"/>
      </rPr>
      <t>Заключение специальных инвестиционных контрактов»</t>
    </r>
  </si>
  <si>
    <r>
      <t>Мероприятие 5.1 «</t>
    </r>
    <r>
      <rPr>
        <sz val="9"/>
        <color theme="1"/>
        <rFont val="Times New Roman"/>
        <family val="1"/>
        <charset val="204"/>
      </rPr>
      <t>Обеспечение инвестиционного процесса квалифицированными кадрами»</t>
    </r>
  </si>
  <si>
    <t>Задача 3: развитие кадрового потенциала предпринимательства, повышение бизнес-образования для субъектов малого и среднего предпринимательства</t>
  </si>
  <si>
    <t>Мероприятие 4.1. «Проведение анализа эффективности реализации программы «Социально-экономическое развитие северо-восточных районов Костромской области на период до 2020 года»</t>
  </si>
  <si>
    <t>Ответственный исполнитель - управление инвестиционной и промышленной политики администрации Костромской области</t>
  </si>
  <si>
    <t>Ответственный исполнитель - департамент экономического развития Костромской области</t>
  </si>
  <si>
    <t>Снижение размера среднего  отклонения фактических показателей развития экономики региона по модулю от прогнозируемых (степень выполнения прогноза) до 2,0%</t>
  </si>
  <si>
    <t xml:space="preserve">Снижение доли решений УФАС России по Костромской области, признающих размещение государственного заказа с нарушением законодательства в части неправомерных действий уполномоченного учреждения, к 2025 году до 0%  </t>
  </si>
  <si>
    <t>Приложение № 9</t>
  </si>
  <si>
    <t>Сведения о показателях (индикаторах) Программы (подпрограмм)</t>
  </si>
  <si>
    <t>Задача государственной программы (подпрограммы)</t>
  </si>
  <si>
    <t>Наименование показателя</t>
  </si>
  <si>
    <t>Единица измерения</t>
  </si>
  <si>
    <t>Значение индикаторов</t>
  </si>
  <si>
    <t xml:space="preserve">Отметка о соответствии показателям, установленным нормативными правовыми актами </t>
  </si>
  <si>
    <t>Формирование в Костромской области конкурентоспособной, устойчивой, структурно сбалансированной промышленности</t>
  </si>
  <si>
    <t>Прирост высокопроизводительных рабочих мест в экономике области</t>
  </si>
  <si>
    <t>% к 2014 году</t>
  </si>
  <si>
    <t>Темп роста производительности труда в целом по области</t>
  </si>
  <si>
    <t>Индекс промышленного производства в целом по экономике области</t>
  </si>
  <si>
    <t>Распоряжение администрации Костромской области от 27 августа 2013 года № 189-ра «Об утверждении Стратегии социально-экономического развития Костромской области на период до 2025 года»</t>
  </si>
  <si>
    <t>Создание благоприятных условий для привлечения инвестиций в экономику Костромской области</t>
  </si>
  <si>
    <t>%</t>
  </si>
  <si>
    <t>Объем инвестиций в основной капитал (за исключением бюджетных средств)</t>
  </si>
  <si>
    <t>Млрд. рублей</t>
  </si>
  <si>
    <t>тыс. рублей</t>
  </si>
  <si>
    <t>Развитие комфортной потребительской среды в Костромской области</t>
  </si>
  <si>
    <t>Индекс физического объема оборота розничной торговли</t>
  </si>
  <si>
    <t>Повышение эффективности и результативности осуществления закупок товаров, работ, услуг для обеспечения государственных нужд Костромской области</t>
  </si>
  <si>
    <t>Экономия бюджетных и внебюджетных средств, полученная по результатам закупок товаров (работ, услуг) для государственных нужд области</t>
  </si>
  <si>
    <t>% от общей суммы начальных (максимальных) цен контрактов</t>
  </si>
  <si>
    <t>Федеральный закон от 5 апреля               2013 года № 44-ФЗ «О контрактной системе в сфере закупок товаров, работ, услуг для обеспечения государственных и муниципальных нужд»</t>
  </si>
  <si>
    <t>Поддержка и развитие субъектов малого и среднего предпринимательства в Костромской области</t>
  </si>
  <si>
    <t>Оборот продукции (услуг), производимой малыми предприятиями, в том числе микропредприятиями и индивидуальными предпринимателями</t>
  </si>
  <si>
    <t>Количество малых и средних предприятий в расчете на 1 тысячу человек населения Костромской области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</si>
  <si>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</si>
  <si>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Эффективное управление ходом реализации Программы</t>
  </si>
  <si>
    <t>Количество единиц технологического оборудования, модернизированного предприятиями-получателями субсидий из областного бюджета на возмещение части затрат по уплате процентов по кредитам, взятым на проведение технического перевооружения и модернизации производственных мощностей</t>
  </si>
  <si>
    <t>единиц</t>
  </si>
  <si>
    <t>-</t>
  </si>
  <si>
    <t>Распоряжение администрации Костромской области от 31 августа 2009 года  № 279-ра «Об утверждении Концепции промышленной политики Костромской области до 2020 года»</t>
  </si>
  <si>
    <t>Темп роста производительности труда на предприятиях-получателях субсидий из областного бюджета на возмещение части затрат по уплате процентов по кредитам, взятым на проведение технического перевооружения и модернизации производственных мощностей</t>
  </si>
  <si>
    <t>% к уровню базового года</t>
  </si>
  <si>
    <t>Количество субъектов промышленной деятельности, получивших поддержку в рамках государственной программы Российской Федерации «Развитие промышленности и повышение ее конкурентоспособности» и Федерального закона от 31 декабря 2014 года № 488-ФЗ «О промышленной политике в Российской Федерации»</t>
  </si>
  <si>
    <t>Объем инвестиций в основной капитал, направленных на приобретение и модернизацию технологического оборудования</t>
  </si>
  <si>
    <t>Распоряжение администрации Костромской области от 10 декабря 2013 года  № 273-ра «Об утверждении Инвестиционной стратегии Костромской области на период до 2025 года»</t>
  </si>
  <si>
    <t>Объем налоговых поступлений в консолидированный бюджет Российской Федерации от промышленных предприятий области</t>
  </si>
  <si>
    <t>Объем производства стальных труб</t>
  </si>
  <si>
    <t>тыс. тонн</t>
  </si>
  <si>
    <t>Объем производства кранов на автомобильном ходу</t>
  </si>
  <si>
    <t>Активизация инновационной деятельности на предприятиях Костромской  области</t>
  </si>
  <si>
    <t>Темп роста производительности труда на предприятиях-получателях грантов из областного бюджета на проведение НИОКР</t>
  </si>
  <si>
    <t>Удельный вес организаций, осуществляющих инновационную деятельность, в общем числе организаций Костромской области</t>
  </si>
  <si>
    <t>Развитие импортозамещения, расширение рынков сбыта продукции промышленного производства</t>
  </si>
  <si>
    <t>Доля экспорта в объеме внешнеторгового оборота Костромской области</t>
  </si>
  <si>
    <t>Объем производства ювелирных изделий</t>
  </si>
  <si>
    <t>млн.  рублей</t>
  </si>
  <si>
    <t>Распоряжение администрации Костромской области от 27 августа 2013 года  № 189-ра «Об утверждении Стратегии социально-экономического развития Костромской области на период до 2025 года»</t>
  </si>
  <si>
    <t>Доля импорта в объеме внешнеторгового оборота Костромской области</t>
  </si>
  <si>
    <t>Количество прошедших подготовку, переподготовку, повышение квалификации работников предприятий-получателей субсидий из областного бюджета на возмещение части затрат, связанных с подготовкой, переподготовкой, повышением квалификации персонала</t>
  </si>
  <si>
    <t>Указ Президента Российской Федерации от  7 мая 2012 года  № 599 «О мерах по реализации государственной политики в области образования и науки»</t>
  </si>
  <si>
    <t>Количество проведенных областных конкурсов профессионального мастерства</t>
  </si>
  <si>
    <t>Распоряжение администрации Костромской области от 31 августа 2009 года № 279-ра «Об утверждении Концепции промышленной политики Костромской области до 2020 года»</t>
  </si>
  <si>
    <t>Удельный вес численности выпускников профессиональных образовательных организаций и образовательных организаций высшего образования очной формы обучений, обучавшихся по укрупненным группам профессий (специальностей, направлений подготовки) для сферы промышленности и трудоустроившихся в течение года по полученной специальности, в общей численности выпускников данных программ</t>
  </si>
  <si>
    <t>Постановление администрации Костромской области от 26 декабря 2013 года № 584-а «Об утверждении государственной программы Костромской области «Развитие образования Костромской области на 2014-2020 годы»</t>
  </si>
  <si>
    <t>Формирование имиджа Костромской области как территории наибольшего благоприятствования для бизнеса</t>
  </si>
  <si>
    <t xml:space="preserve">Объем инвестиций в основной капитал в расчете на душу населения </t>
  </si>
  <si>
    <t xml:space="preserve">Количество ежегодных просмотров инвестиционного портала </t>
  </si>
  <si>
    <t xml:space="preserve">Объем инвестиций в основной  капитал по полному кругу организаций  за счет всех источников финансирования </t>
  </si>
  <si>
    <t>Количество организованных бизнес-миссий, форумов, выставок</t>
  </si>
  <si>
    <t>Количество проведенных презентаций Костромской области</t>
  </si>
  <si>
    <t>Количество размещенных кооперационных заказов в год</t>
  </si>
  <si>
    <t>Создание благоприятной для инвестиционной деятельности административной среды</t>
  </si>
  <si>
    <t>Количество инвестиционных проектов, получивших поддержку по принципу «одного окна»</t>
  </si>
  <si>
    <t xml:space="preserve">Объем инвестиций в основной капитал (за исключением бюджетных средств) в расчете на душу населения </t>
  </si>
  <si>
    <t>Развитие механизмов финансовой поддержки и налогового стимулирования инвестиционной деятельности</t>
  </si>
  <si>
    <t>Налоговая отдача от реализации проектов, включенных в Реестр инвестиционных проектов Костромской области и предприятий-участников промышленных округов, в расчете на 1 рубль предоставленных налоговых льгот</t>
  </si>
  <si>
    <t>Объем вложенных инвестиций в основной капитал получателями субсидий на технологическое присоединение в расчете на 1 рубль предоставленных субсидий</t>
  </si>
  <si>
    <t>Объем привлеченных частных инвестиций в расчете на 1 рубль предоставленных налоговых  льгот в рамках заключенных специальных инвестиционных контрактов</t>
  </si>
  <si>
    <t>Федеральный закон от 31 декабря 2014 года № 488-ФЗ «О промышленной  политике в Российской Федерации»</t>
  </si>
  <si>
    <t>Обеспечение инвесторов доступной инфраструктурой для размещения производственных и иных объектов</t>
  </si>
  <si>
    <t xml:space="preserve">Количество созданных  новых рабочих мест на территории промышленных округов  </t>
  </si>
  <si>
    <t>Количество инвестиционных проектов, обеспеченных объектами инфраструктуры за счет средств инвестиционного фонда</t>
  </si>
  <si>
    <t>Кадровое обеспечение инвестиционного процесса</t>
  </si>
  <si>
    <t>Процент удовлетворенных заявок инвесторов на подготовку кадров</t>
  </si>
  <si>
    <t>Развитие системы стратегического планирования и прогнозирования социально-экономического развития</t>
  </si>
  <si>
    <t>Количество принятых и (или) актуализированных документов стратегического планирования Костромской области, разрабатываемых в рамках целеполагания и прогнозирования</t>
  </si>
  <si>
    <t>Среднее  отклонение фактических показателей развития экономики региона по модулю от прогнозируемых</t>
  </si>
  <si>
    <t>Совершенствование системы программно-целевого планирования  деятельности исполнительных органов государственной власти Костромской области</t>
  </si>
  <si>
    <t>Доля расходов областного бюджета, распределенных по программному принципу</t>
  </si>
  <si>
    <t>Развитие системы оценки эффективности деятельности исполнительных органов государственной власти Костромской области и органов местного самоуправления</t>
  </si>
  <si>
    <t xml:space="preserve">Публикация сводного доклада о результатах оценки эффективности деятельности органов местного самоуправления городских округов и муниципальных районов Костромской области на портале государственных услуг Костромской области </t>
  </si>
  <si>
    <t>Коэффициент результативности реализации программы «Социально-экономическое развитие северо-восточных районов Костромской области на период до 2020 года»</t>
  </si>
  <si>
    <t xml:space="preserve">Темп роста налоговых и неналоговых доходов местных бюджетов муниципальных районов, городских округов, городских и сельских поселений Костромской области </t>
  </si>
  <si>
    <t>% к предыдущему году</t>
  </si>
  <si>
    <t>Закон Костромской области от 23 апреля 2014 года № 513-5-ЗКО «Об областном фонде стимулирования городских округов и муниципальных районов Костромской области»</t>
  </si>
  <si>
    <t>Развитие многоформатной торговли и создание условий для развития конкуренции</t>
  </si>
  <si>
    <t>Фактическая обеспеченность населения Костромской области площадью торговых объектов</t>
  </si>
  <si>
    <t>м2/1000 чел.</t>
  </si>
  <si>
    <t>Количество нестационарных и мобильных торговых объектов</t>
  </si>
  <si>
    <t>Приказ Минпромторга России от 25 декабря 2014 года № 2733 «Об утверждении Стратегии развития торговли в Российской Федерации на 2015-2016 годы и на период до 2020 года»</t>
  </si>
  <si>
    <t>Количество проведенных ярмарок</t>
  </si>
  <si>
    <t>Индекс потребительских цен на товары и услуги</t>
  </si>
  <si>
    <t>% декабрь к декабрю</t>
  </si>
  <si>
    <t>Повышение качества и безопасности товаров, реализуемых на потребительском рынке Костромской области</t>
  </si>
  <si>
    <t>Количество снятых с реализации партий пищевой продукции, не соответствующей требованиям действующих нормативных документов</t>
  </si>
  <si>
    <t>Федеральный  закон от 2 января 2000 года № 29-ФЗ «О качестве и безопасности пищевых продуктов»</t>
  </si>
  <si>
    <t xml:space="preserve">Федеральный закон от 22 ноября 1995 года № 171-ФЗ «О государственном регулировании производства и оборота этилового спирта, алкогольной и спиртосодержащей продукции и об ограничении потребления (распития) алкогольной продукции» </t>
  </si>
  <si>
    <t>Обеспечение конкуренции, открытости информационной системы  в сфере закупок</t>
  </si>
  <si>
    <t xml:space="preserve">Количество принятых областных нормативных правовых актов в сфере закупок </t>
  </si>
  <si>
    <t>Степень охвата государственных заказчиков области электронным документооборотом</t>
  </si>
  <si>
    <t>Количество проведенных процедур определения поставщиков</t>
  </si>
  <si>
    <t>Постановление администрации Костромской области от 29 ноября 2013 года № 500-а «О создании областного государственного казенного учреждения «Агентство государственных закупок Костромской области» и об утверждении порядка взаимодействия государственных заказчиков и иных заказчиков Костромской области с областным государственным казенным учреждением «Агентство государственных закупок Костромской области»</t>
  </si>
  <si>
    <t>Совершенствование практик государственных закупок</t>
  </si>
  <si>
    <t xml:space="preserve">Доля закупок конкурентными способами у субъектов малого предпринимательства  </t>
  </si>
  <si>
    <t xml:space="preserve">Количество конкурентных процедур с применением льгот и ограничений для отечественного производителя </t>
  </si>
  <si>
    <t xml:space="preserve">Количество совместных закупок </t>
  </si>
  <si>
    <t>Постановление Правительства Российской Федерации от 28 ноября 2013 года № 1088 «Об утверждении Правил проведения совместных конкурсов и аукционов»</t>
  </si>
  <si>
    <t>Повышение профессионализма  специалистов в сфере закупок</t>
  </si>
  <si>
    <t>Распоряжение губернатора Костромской области от 7 октября 2012 года № 1347-р «О критериях оценки эффективности деятельности исполнительных органов государственной власти Костромской области»</t>
  </si>
  <si>
    <t xml:space="preserve">Количество проведенных семинаров </t>
  </si>
  <si>
    <t>Количество субъектов малого и среднего предпринимательства, получивших государственную поддержку</t>
  </si>
  <si>
    <t>Размер собственных средств субъектов малого и среднего предпринимательства, получивших государственную поддержку, направленных на строительство (реконструкцию) для собственных нужд производственных зданий, строений и сооружений и (или) приобретение оборудования</t>
  </si>
  <si>
    <t>Количество субъектов малого предпринимательства, получивших субсидию на создание собственного бизнеса</t>
  </si>
  <si>
    <t>Федеральный закон от 24 июля 2007 года № 209-ФЗ «О развитии малого и среднего предпринимательства в Российской Федерации»</t>
  </si>
  <si>
    <t>Количество субъектов малого предпринимательства, получивших субсидию на создание малой инновационной компании</t>
  </si>
  <si>
    <t>Количество участников мероприятий и (или) получателей информационно- консультационной поддержки</t>
  </si>
  <si>
    <t>Количество человек в возрасте до 30 лет (включительно), вовлеченных в реализацию мероприятия по поддержке и развитию молодежного предпринимательства</t>
  </si>
  <si>
    <t>Количество человек в возрасте до 30 лет (включительно), прошедших обучение основам предпринимательской деятельности</t>
  </si>
  <si>
    <t>Количество субъектов малого предпринимательства, созданных лицами в возрасте до 30 лет (включительно), прошедшими обучение основам предпринимательской деятельности</t>
  </si>
  <si>
    <t>Развитие кадрового потенциала, повышение доступности бизнес-образования для субъектов малого и среднего предпринимательства</t>
  </si>
  <si>
    <t>Количество субъектов малого предпринимательства, получивших государственную поддержку в виде компенсации затрат, связанных с обучением сотрудников</t>
  </si>
  <si>
    <t>Количество субъектов малого предпринимательства, воспользовавшихся услугами бизнес-инкубатора</t>
  </si>
  <si>
    <t>Количество проведенных мероприятий для субъектов малого предпринимательства, в том числе круглых столов, семинаров и тренингов</t>
  </si>
  <si>
    <t>млн. рублей</t>
  </si>
  <si>
    <t>Создание и (или) развитие организаций, образующих инфраструктуру поддержки малого и среднего предпринимательства</t>
  </si>
  <si>
    <t>Количество субъектов малого и среднего предпринимательства, получивших государственную поддержку Гарантийного фонда поддержки предпринимательства Костромской области</t>
  </si>
  <si>
    <t>Объем выданных гарантий и (или) поручительств субъектам малого и среднего предпринимательства</t>
  </si>
  <si>
    <t>доли единицы</t>
  </si>
  <si>
    <t>Количество субъектов малого и среднего предпринимательства, получивших государственную поддержку регионального интегрированного центра</t>
  </si>
  <si>
    <t>Количество консультаций и мероприятий для субъектов малого и среднего предпринимательства, проведенных региональным интегрированным центром</t>
  </si>
  <si>
    <t>Количество партнеров в сфере делового, технологического и научного сотрудничества, подобранных для российских субъектов малого и среднего предпринимательства</t>
  </si>
  <si>
    <t>Количество субъектов малого и среднего предпринимательства, получивших государственную поддержку в виде микрозаймов (займов)</t>
  </si>
  <si>
    <t>Цель: создание условий для устойчивого и сбалансированного развития  экономики Костромской области</t>
  </si>
  <si>
    <t>Цель: совершенствование системы стратегического управления социально-экономическим развитием Костромской области и муниципальных образований</t>
  </si>
  <si>
    <t>Цель: создание условий для формирования комфортной среды в сфере торговли для граждан, производителей товаров и субъектов торговой деятельности</t>
  </si>
  <si>
    <t>Цель: создание условий для эффективного функционирования и развития малого и среднего предпринимательства и увеличение его вклада в решение задач социально-экономического развития Костромской области</t>
  </si>
  <si>
    <t>Цель: эффективное управление ходом реализации Программы</t>
  </si>
  <si>
    <t>Указ Президента Российской Федерации от 7 мая 2012 года № 596 «О долгосрочной государственной экономической политике»</t>
  </si>
  <si>
    <t>7 (оценка)</t>
  </si>
  <si>
    <t>Распоряжение администрации Костромской области от 30 января 2015 года № 19-ра «Об утверждении плана мероприятий по импортозамещению на территории Костромской области на 2015-2017 годы»</t>
  </si>
  <si>
    <t>Доля решений УФАС России по Костромской области, признающих размещение государственного заказа с нарушением законодательства в части неправомерных действий уполномоченного органа</t>
  </si>
  <si>
    <t>Отношение объема выданных кредитов субъектам малого и среднего предпринимательства под гарантии (поручительства) гарантийной организации к совокупному размеру средств гарантийного фонда, сформированному за счет субсидий, предоставленных из бюджетов всех уровней, а также доходов от операционной и финансовой деятельности</t>
  </si>
  <si>
    <t>Задача 1: обеспечение выполнения показателей (индикаторов) Программы</t>
  </si>
  <si>
    <t>Достижение коэффициента результативности реализации программы «Социально-экономическое развитие северо-восточных районов Костромской области на период до 2020 года» к 2019 году 0,95</t>
  </si>
  <si>
    <r>
      <t>Мероприятие 3.1 «</t>
    </r>
    <r>
      <rPr>
        <sz val="9"/>
        <color theme="1"/>
        <rFont val="Times New Roman"/>
        <family val="1"/>
        <charset val="204"/>
      </rPr>
      <t>Предоставление льгот по налогу на прибыль организаций, по налогу на имущество организаций для участников промышленных округов и инвесторов, реализующих приоритетные инвестиционные проекты, одобренные на Совете по привлечению инвестиций»</t>
    </r>
  </si>
  <si>
    <t>Мероприятие 2.1 «Организационно-методологическое обеспечение деятельности исполнительных органов государственной власти Костромской области, структурных подразделений администрации Костромской области по разработке и реализации государственных программ Костромской области»</t>
  </si>
  <si>
    <t>Удельный вес численности выпускников профессиональных образовательных организаций и образовательных организаций высшего образования очной формы обучений, обучавшихся по укрупненным группам профессий (специальностей, направлений подготовки) для сферы промышленности и трудоустроившихся в течение года по полученной специальности, в общей численности выпускников данных программ составит 55% к 2024 году</t>
  </si>
  <si>
    <t>Обеспечение заявок инвесторов по подготовке специалистов для реализации инвестиционных проектов в размере 100% ежегодно</t>
  </si>
  <si>
    <t>Доля расходов областного бюджета, распределенных по программному принципу, к 2019 году – не менее 95 процентов</t>
  </si>
  <si>
    <t>Увеличение количества проведенных ярмарок в целом по области до 390 единиц к 2018 году</t>
  </si>
  <si>
    <t>человек</t>
  </si>
  <si>
    <t>Количество субъектов малого предпринимательства, получивших поддержку к 2023 году не менее 14 единиц</t>
  </si>
  <si>
    <t>Количество субъектов малого предпринимательства, получивших поддержку, к 2025 году не менее 30 единиц</t>
  </si>
  <si>
    <t>Итого</t>
  </si>
  <si>
    <t>Управление Роспотребнадзора по Костромской области, Управление Федеральной службы по ветеринарному и фитосанитарному надзолру (Россельхознадзор) по Костромской и Ивановской областям</t>
  </si>
  <si>
    <t>Департамент имущественных и земельных отношений Костромской области</t>
  </si>
  <si>
    <t>Мероприятие 1.2 «Сопровождение заявок предприятий Костромской области на получение государственной поддержки за счет средств федерального бюджета»</t>
  </si>
  <si>
    <t>Департамент экономического развития Костромской области, департамент образования и науки Костромской области, департамент имущественных и земельных отношений Костромской области</t>
  </si>
  <si>
    <t>Мероприятие 2.1 «Предоставление субсидий на создание собственного бизнеса начинающим субъектам малого предпринимательства»</t>
  </si>
  <si>
    <t>Мероприятие 2.2 «Предоставление субсидий на создание субъектами малого  предпринимательства малой инновационной компании»</t>
  </si>
  <si>
    <t>Органы местного самоуправления муниципальных районов и городских округов Костромской области,  департамент агропромышленного комплекса Костромской области</t>
  </si>
  <si>
    <t>229 (оценка)</t>
  </si>
  <si>
    <t>Главный распорядитель бюджетных средств (ответственный исполнитель)</t>
  </si>
  <si>
    <r>
      <t>Мероприятие 4.1 «</t>
    </r>
    <r>
      <rPr>
        <sz val="9"/>
        <color theme="1"/>
        <rFont val="Times New Roman"/>
        <family val="1"/>
        <charset val="204"/>
      </rPr>
      <t>Формирование и актуализация перечня свободных производственных площадок»</t>
    </r>
  </si>
  <si>
    <r>
      <t>Мероприятие 4.2 «</t>
    </r>
    <r>
      <rPr>
        <sz val="9"/>
        <color theme="1"/>
        <rFont val="Times New Roman"/>
        <family val="1"/>
        <charset val="204"/>
      </rPr>
      <t>Формирование и использование средств инвестиционного фонда Костромской области»</t>
    </r>
  </si>
  <si>
    <t>Мероприятие 4.1 «Направление бюджетных ассигнований Гарантийному фонду поддержки предпринимательства Костромской области для осуществления им уставной деятельности»</t>
  </si>
  <si>
    <t>Мероприятие 4.3 «Создание и (или) развитие регионального интегрированного центра»</t>
  </si>
  <si>
    <t>Мероприятие 4.4 «Создание и (или) развитие системы микрофинансирования»</t>
  </si>
  <si>
    <t>Мероприятие 2.2 «Организация взаимодействия промышленных предприятий региона с образовательными организациями и научно-исследовательскими институтами»</t>
  </si>
  <si>
    <t>Мероприятие 1) «Предоставление субсидий на возмещение части процентной ставки по кредитам субъектов малого и среднего предпринимательства»</t>
  </si>
  <si>
    <t>Мероприятие 2) «Предоставление субсидий на возмещение части затрат субъектов малого и среднего предпринимательства по договорам финансовой аренды (лизинга)»</t>
  </si>
  <si>
    <t>Мероприятие 3) «Предоставление субсидий на возмещение субъектам малого и среднего предпринимательства части затрат по технологическому присоединению к инженерным сетям и сооружениям»</t>
  </si>
  <si>
    <t>Мероприятие 5) «Предоставление субсидий на возмещение части затрат субъектов малого и среднего предпринимательства по технологическому присоединению к объектам электросетевого хозяйства»</t>
  </si>
  <si>
    <t>Мероприятие 1.2 «Разработка, принятие и корректировка прогнозов социально-экономического развития Костромской области на среднесрочный и долгосрочный периоды»</t>
  </si>
  <si>
    <t>Распоряжение Правительства Российской Федерации от 8 декабря 2011 года  № 2227-р</t>
  </si>
  <si>
    <t xml:space="preserve">Распоряжение Правительства Российской Федерации от 8 декабря 2011 года № 2227-р </t>
  </si>
  <si>
    <t>Подпрограмма «Развитие промышленности Костромской области»</t>
  </si>
  <si>
    <t>Подпрограмма «Формирование благоприятной инвестиционной среды в Костромской области»</t>
  </si>
  <si>
    <t>Подпрограмма «Развитие торговли в Костромской области»</t>
  </si>
  <si>
    <t>Подпрограмма «Повышение эффективности и результативности осуществления закупок товаров, работ, услуг для обеспечения государственных нужд  Костромской области»</t>
  </si>
  <si>
    <t>Подпрограмма «Поддержка и развитие субъектов малого и среднего предпринимательства в Костромской области»</t>
  </si>
  <si>
    <t>Подпрограмма «Обеспечение реализации Программы»</t>
  </si>
  <si>
    <t>Перечень мероприятий, планируемых к реализации в рамках государственной программы Костролмской области "Экономическое развитие Костромской области на период до 2025 года"</t>
  </si>
  <si>
    <t>к государственной программе Костромской области «Экономическое развитие Костромской области на период до 2025 года»</t>
  </si>
  <si>
    <t>Государственная программа/подпрограмма/меро-приятие</t>
  </si>
  <si>
    <t>Государственная программа Костромской области «Экономическое развитие Костромской области на период до 2025 года»</t>
  </si>
  <si>
    <t>Государственная программа Костромской области «Экономическое развитие Костромской области на период до 2025 года» (далее - Программа)</t>
  </si>
  <si>
    <t>Итого по Программе</t>
  </si>
  <si>
    <t>Федераль-ный бюджет (далее - ФБ)</t>
  </si>
  <si>
    <t>Областной бюджет (далее - ОБ)</t>
  </si>
  <si>
    <t>Местные бюджеты (далее - МБ)</t>
  </si>
  <si>
    <t>Внебюдже-тные источники (далее - ВнБ)</t>
  </si>
  <si>
    <t>ВнБ</t>
  </si>
  <si>
    <t>Цель: формирование в Костромской области конкурентоспособной, устойчивой, структурно сбалансированной промышленности</t>
  </si>
  <si>
    <t>Задача 1: развитие производственного потенциала, создание высокопроизводительных рабочих мест в промышленном комплексе региона</t>
  </si>
  <si>
    <t>1. Проведение модернизации 106 единиц технологического оборудования предприятиями-получателями субсидий за период 2017-2025 годов. 2. Темп роста производительности труда на предприятиях-получателях субсидий в 2025 году составит       158,9% к уровню 2017 года</t>
  </si>
  <si>
    <t>Получение  за период 2016-2025 годов 28 субъектами промышленной деятельности Костромской области поддержки в рамках государственной программы Российской Федерации «Развитие промышленности и повышение ее конкурентоспособности» и Федерального закона от 31 декабря 2014 года № 488-ФЗ «О промышленной политике в Российской Федерации»</t>
  </si>
  <si>
    <t>1.Увеличение налоговых поступлений в консолидированный бюджет Российской Федерации от промышленных предприятий области до 9 250 млн. рублей в 2025 году. 2.Ежегодный объем производства стальных труб в 2024 году составит 520 тыс. т, кранов на автомобильном ходу в 2020 году – 1 550 единиц</t>
  </si>
  <si>
    <t>Задача 2: активизация инновационной деятельности на предприятиях Костромской  области</t>
  </si>
  <si>
    <t>1. Внедрение 75 результатов научно-исследовательских и опытно-конструкторских работ на предприятиях-получателях грантов за период 2018-2025 годов. 2. Темп роста производительности труда на предприятиях-получателях грантов в 2025 году составит 140% к уровню 2018 года</t>
  </si>
  <si>
    <t>Задача 3: развитие импортозамещения, расширение рынков сбыта продукции промышленного производства</t>
  </si>
  <si>
    <t>Увеличение доли организаций, осуществляющих инновационную деятельность, в общем числе организаций Костромской области до 10% к 2025 году</t>
  </si>
  <si>
    <t>Мероприятие 3.2 «Организационное сопровождение мероприятий ежегодного Международного ювелирного фестиваля «Золотое кольцо России» в г. Костроме»</t>
  </si>
  <si>
    <t>Задача 4: обеспечение высококвалифицированными профессиональными кадрами промышленных предприятий области</t>
  </si>
  <si>
    <t>Количество работников предприятий-получателей субсидий, прошедших подготовку, переподготовку, повышение квалификации, составит 1 850 чел. за период 2017-2025 годов</t>
  </si>
  <si>
    <t>Проведение 37 областных конкурсов профессионального мастерства за период 2016-2025 годов</t>
  </si>
  <si>
    <t>Задача 1: формирование имиджа Костромской области как территории наибольшего благоприятствования для бизнеса</t>
  </si>
  <si>
    <t>Увеличение объема инвестиций в основной  капитал по полному кругу организаций  за счет всех источников финансирования в 2025 году до 114,6 млрд. рублей</t>
  </si>
  <si>
    <t>1.Участие не менее чем в 8 мероприятиях, направленных на развитие инвестиционного потенциала, ежегодно, начиная с 2018 года. 2.Проведение не менее 2 презентаций Костромской области ежегодно</t>
  </si>
  <si>
    <t>Задача 2: создание благоприятной для инвестиционной деятельности административной среды</t>
  </si>
  <si>
    <t>Не менее 20 инвестиционных проектов, получивших поддержку по принципу «одного окна», ежегодно</t>
  </si>
  <si>
    <t>Задача 3: развитие механизмов финансовой поддержки и налогового стимулирования инвестиционной деятельности</t>
  </si>
  <si>
    <t>Задача 4: обеспечение инвесторов доступной инфраструктурой для размещения производственных и иных объектов</t>
  </si>
  <si>
    <t>Органы местного самоуправления муниципальных образований Костромской области</t>
  </si>
  <si>
    <t>Наличие в перечне не менее 350 свободных производственных площадок ежегодно</t>
  </si>
  <si>
    <t>1. Обеспечение производственной инфраструктурой с заявленными параметрами не менее 1 инвестиционного проекта в год. 2. Создание 1,5 тысяч новых рабочих мест на территории промышленных округов  к 2025 году</t>
  </si>
  <si>
    <t>Задача 5: кадровое обеспечение инвестиционного процесса</t>
  </si>
  <si>
    <t xml:space="preserve">Подпрограмма «Совершенствование системы стратегического управления социально-экономическим развитием Костромской области и муниципальных образований» </t>
  </si>
  <si>
    <t>Задача 1: развитие системы стратегического планирования и прогнозирования социально-экономического развития</t>
  </si>
  <si>
    <t>Цель: совершенствование системы стратегического управления социально-экономическим развитием Костромской области и муниципальных образований Костромской области</t>
  </si>
  <si>
    <t>Задача 2: совершенствование системы программно-целевого планирования  деятельности исполнительных органов государственной власти Костромской области</t>
  </si>
  <si>
    <t>Задача 3: развитие системы оценки эффективности деятельности исполнительных органов государственной власти Костромской области и органов местного самоуправления</t>
  </si>
  <si>
    <t>Подготовка и направление доклада губернатора Костромской области о достигнутых значениях показателей эффективности деятельности исполнительных органов государственной власти Костромской области за отчетный год и их планируемых значениях на трехлетний период в Правительство Российской Федерации – до 1 апреля  ежегодно</t>
  </si>
  <si>
    <t>Публикация сводного доклада о результатах оценки эффективности деятельности органов местного самоуправления городских округов и муниципальных районов Костромской области на портале государственных органов Костромской области не позднее 1 октября ежегодно</t>
  </si>
  <si>
    <t>Задача 4. стимулирование развития экономического и  налогового потенциала муниципальных районов и городских округов Костромской области</t>
  </si>
  <si>
    <t>Мероприятие 4.3. «Предоставление субсидий бюджетам городских округов (моногородов) Костромской области на софинансирование части затрат инвестору (хозяйствующему субъекту) на создание, и (или) строительство, и (или) модернизацию основных фондов в отраслях, не связанных с видом экономической деятельности градообразующего предприятия»</t>
  </si>
  <si>
    <t>К 2025 году сохранение уровня регистрируемой безработицы в моногородах области на уровне 2014 года: в г. Галиче - 0,6, в г. Мантурово - 0,91</t>
  </si>
  <si>
    <t>Органы местного самоуправления муниципальных районов и городских округов Костромской области, департамент агропромышленного комплекса Костромской области, Управление Роспотребнадзора по Костромской области, Управление Федеральной службы по ветеринарному и фитосанитарному надзолру (Россельхознадзор) по Костромской и Ивановской областям</t>
  </si>
  <si>
    <t>Задача 1: развитие многоформатной торговли и создание условий для развития конкуренции</t>
  </si>
  <si>
    <t>Увеличение фактической обеспеченности населения Костромской области площадью торговых объектов к 2025 году до 945 кв. м. в расчете на 1 000 жителей</t>
  </si>
  <si>
    <t>Увеличение  количества нестационарных и мобильных торговых объектов в целом по области до 1 100 единиц к 2023 году</t>
  </si>
  <si>
    <t>Снижение количества снятых с реализации партий пищевой продукции, не соответствующей требованиям действующих нормативных документов,  к 2025 году до 1 043 единиц</t>
  </si>
  <si>
    <t xml:space="preserve">Департамент финансов Костромской области, ОГКУ «Агентство государственных закупок Костромской области» (далее - ОГКУ «АГЗКО») </t>
  </si>
  <si>
    <t>Увеличение доли  организаций, реализующих алкогольную продукцию с соблюдением требований к качеству и безопасности, в общей численности организаций, осуществляющих указанный вид деятельности, до 95% к 2025 году</t>
  </si>
  <si>
    <t>Задача 1: обеспечение конкуренции, открытости информационной системы  в сфере закупок</t>
  </si>
  <si>
    <t>Задача 2: совершенствование практик государственных закупок</t>
  </si>
  <si>
    <r>
      <t xml:space="preserve">1.Увеличение доли закупок конкурентными способами у субъектов малого предпринимательства  до 33% к 2025 году. </t>
    </r>
    <r>
      <rPr>
        <sz val="9"/>
        <rFont val="Times New Roman"/>
        <family val="1"/>
        <charset val="204"/>
      </rPr>
      <t xml:space="preserve">2.Увеличение количества конкурентных процедур с применением льгот и ограничений для отечественного производителя до 510 единиц к 2025 году. 3. Увеличение количества совместных </t>
    </r>
    <r>
      <rPr>
        <sz val="9"/>
        <color theme="1"/>
        <rFont val="Times New Roman"/>
        <family val="1"/>
        <charset val="204"/>
      </rPr>
      <t>закупок к 2025 году до 15 единиц</t>
    </r>
  </si>
  <si>
    <t>Департамент имущественных и земельных отношений Костромской области, ОГБУ «Агентство по развитию предпринимательства Костромской области»</t>
  </si>
  <si>
    <t>1. Увеличение количества субъектов малого и среднего предпринимательства, получивших государственную поддержку, до 84 единиц в 2025 году. 2. Увеличение размера собственных средств субъектов малого и среднего предпринимательства, получивших государственную поддержку, направленных на строительство (реконструкцию) для собственных нужд производственных зданий, строений и сооружений и (или) приобретение оборудования, до 422,5 млн. рублей в 2025 году</t>
  </si>
  <si>
    <t>1. Увеличение количества субъектов малого и среднего предпринимательства, получивших государственную поддержку, до 25 единиц в 2025 году. 2. Увеличение размера собственных средств субъектов малого и среднего предпринимательства, получивших государственную поддержку, направленных на строительство (реконструкцию) для собственных нужд производственных зданий, строений и сооружений и (или) приобретение оборудования,  до 267,5 млн. рублей в 2025 году</t>
  </si>
  <si>
    <t>1. Увеличение количества субъектов малого и среднего предпринимательства, получивших государственную поддержку, до 20 единиц к 2025 году. 2. Увеличение размера собственных средств субъектов малого и среднего предпринимательства, получивших государственную поддержку, направленных на приобретение оборудования, до 65,0 млн. рублей к 2025 году</t>
  </si>
  <si>
    <t>Увеличение количества субъектов малого предпринимательства, получивших поддержку, до 8 единиц к 2025 году</t>
  </si>
  <si>
    <t>1. Увеличение количества субъектов малого предпринимательства, получивших поддержку, до 25 единиц в 2025 году. 2. Увеличение размера собственных средств субъектов малого и среднего предпринимательства, получивших государственную поддержку, направленных на приобретение оборудования, до 90,0 млн. рублей к 2025 году</t>
  </si>
  <si>
    <t>Мероприятие 4) «Предоставление субсидий на возмещение части затрат субъектов малого и среднего предпринимательства, связанных с приобретением оборудования в целях создания, и (или) развития, и (или) модернизации производства товаров (работ, услуг)»</t>
  </si>
  <si>
    <t>Увеличение количества субъектов малого предпринимательства, получивших поддержку, до 6 единиц в 2025 году</t>
  </si>
  <si>
    <t>Увеличение количества участников мероприятий и (или) получателей информационно-консультационной поддержки до 1 000 человек к 2025 году</t>
  </si>
  <si>
    <t>1. Рост числа лиц  в возрасте до 30 лет (включительно), вовлеченных в реализацию мероприятия, до 1400 человек в 2025 году. 2. Рост числа лиц  в возрасте до 30 лет (включительно), прошедших обучение основам предпринимательской деятельности, до 1 080 человек в 2025 году. 3.Увеличение  количества субъектов малого предпринимательства, созданных лицами в возрасте до 30 лет (включительно), прошедшими обучение основам предпринимательской деятельности, до 38 в 2025 году</t>
  </si>
  <si>
    <t>1. Увеличение количества субъектов малого предпринимательства, размещенных в Бизнес-инкубаторе Костромской области, до 16 единиц в 2025 году. 2. Увеличение количества субъектов малого предпринимательства, воспользовавшихся услугами Бизнес-инкубатора Костромской области, до 40 единиц к 2021 году. 3. Увеличение количества проведенных мероприятий для субъектов малого предпринимательства, в том числе круглых столов, семинаров и тренингов, до 40 единиц к 2025 году. 4. Рост объема совокупной выручки субъектов малого предпринимательства - резидентов Бизнес-инкубатора Костромской области до 34 млн. рублей к 2025 году</t>
  </si>
  <si>
    <t>1. Увеличение количества субъектов малого и среднего предпринимательства, получивших государственную поддержку, до 107 единиц к 2025 году. 2. Рост объема выданных гарантий и (или) поручительств субъектам малого и среднего предпринимательства, до 473,6 млн. рублей к 2025 году. 3. Увеличение отношения объема выданных кредитов субъектам малого и среднего предпринимательства под гарантии (поручительства) гарантийной организации к совокупному размеру средств гарантийного фонда, сформированному за счет субсидий, предоставленных из бюджетов всех уровней, а также доходов от операционной и финансовой деятельности, до 4,2  к 2025 году</t>
  </si>
  <si>
    <t>Мероприятие 4.2 «Обеспечение деятельности ОГБУ «Агентство по развитию предпринимательства Костромской области», направленной на поддержку субъектов малого предпринимательства на ранней стадии их развития»</t>
  </si>
  <si>
    <t>1. Увеличение доли площади Бизнес-инкубатора Костромской области, сданной в аренду субъектам малого предпринимательства, до 85% в 2025 году. 2. Увеличение количества субъектов малого предпринимательства, воспользовавшихся услугами Бизнес-инкубатора Костромской области, до 40 единиц к 2025 году. 3. Увеличение количества проведенных мероприятий для субъектов малого предпринимательства, в том числе круглых столов, семинаров и тренингов до 30 единиц в 2025 году</t>
  </si>
  <si>
    <t>ОГБУ«Агентство по развитию предпринимательства Костромской области»</t>
  </si>
  <si>
    <t>1. Увеличение количества субъектов малого и среднего предпринимательства, получивших государственную  поддержку, до 90 единиц к 2025 году. 2. Увеличение количества проведенных консультаций и мероприятий для субъектов малого и среднего предпринимательства, до 30 единиц в 2025 году. 3. Увеличение количества партнеров в сфере делового, технологического и научного сотрудничества, подобранных для российских субъектов малого и среднего предпринимательства, до 30 единиц в 2025 году</t>
  </si>
  <si>
    <t>Увеличение количества субъектов малого и среднего предпринимательства, получивших государственную поддержку, до 50 единиц к 2025 году</t>
  </si>
  <si>
    <t>Доля достигнутых показателей (индикаторов) Программы к общему количеству показателей (индикаторов) за отчетный год составит 100,0% ежегодно</t>
  </si>
  <si>
    <t>Совершенствование системы стратегического управления социально-экономическим развитием Костромской области и муниципальных образований Костромской области</t>
  </si>
  <si>
    <t xml:space="preserve">Отношение объема инвестиций в основной капитал к объему валового регионального продукта </t>
  </si>
  <si>
    <t>Объем валового регионального продукта в расчете на душу населения</t>
  </si>
  <si>
    <t>млрд. рублей</t>
  </si>
  <si>
    <t>Постановление Правительства Российской Федерации от 3 ноября 2012 года № 1142 «О мерах по реализации Указа Президента Российской Федерации от 21 августа 2012 года №1199 «Об оценке эффективности деятельности органов исполнительной власти субъектов Российской Федерации»</t>
  </si>
  <si>
    <t>Постановление Правительства Российской Федерации от 30 декабря 2014 года № 1605 «О предоставлении и распределении субсидий из федерального бюджета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хозяйства»</t>
  </si>
  <si>
    <t>Доля достигнутых показателей (индикаторов) Программы к общему количеству показателей (индикаторов) за отчетный год</t>
  </si>
  <si>
    <t>Развитие производственного потенциала, создание высокопроизводи-тельных рабочих мест в промышленном комплексе региона</t>
  </si>
  <si>
    <t>Постановление Правительства Российской Федерации от 15 апреля  2014 года № 328 «Об утверждении государственной программы Российской Федерации «Развитие промышленности и повышение ее конкурентоспособности»</t>
  </si>
  <si>
    <t>млн .рублей</t>
  </si>
  <si>
    <t>Количество результатов научно-исследовательских и опытно-конструкторских работ (далее -НИОКР), внедренных на предприятиях-получателях грантов из областного бюджета на проведение НИОКР</t>
  </si>
  <si>
    <t>Обеспечение высококвалифициро-ванными профессиональными кадрами промышленных предприятий области</t>
  </si>
  <si>
    <t>Распоряжение администрации Костромской области от 10 декабря 2013 года № 273-ра «Об утверждении Инвестиционной стратегии Костромской области на период до 2025 года»</t>
  </si>
  <si>
    <t>тыс. просмо-тров</t>
  </si>
  <si>
    <t>рублей</t>
  </si>
  <si>
    <t>Количество свободных производственных площадок, находящихся в перечне свободных производственных площадок Костромской области</t>
  </si>
  <si>
    <t>Подпрограмма «Совершенствование системы стратегического управления социально-экономическим развитием Костромской области и муниципальных образований»</t>
  </si>
  <si>
    <t>Федеральный закон от 28 июня 2014 года № 172-ФЗ «О стратегическом планировании в Российской Федерации»</t>
  </si>
  <si>
    <t>Постановление Правительства Российской Федерации от 15 апреля 2014 года № 316 «Об утверждении государственной программы Российской Федерации «Экономическое развитие и инновационная экономика»</t>
  </si>
  <si>
    <t>Указ Президента Российской Федерации от 21 августа 2012 года № 1199 «Об оценке эффективности деятельности органов исполнительной власти субъектов Российской Федерации»</t>
  </si>
  <si>
    <t xml:space="preserve">Подготовка и направление доклада губернатора Костромской области о достигнутых значениях показателей эффективности деятельности исполнительных органов государственной власти Костромской области за отчетный год и их планируемых значениях на трехлетний период в Правительство Российской Федерации </t>
  </si>
  <si>
    <t>Указ Президента Российской Федерации от 28 апреля 2008 года № 607 «Об оценке эффективности деятельности органов местного самоуправления городских округов и муниципальных районов Костромской области»</t>
  </si>
  <si>
    <t>Стимулирование развития экономического и  налогового потенциала муниципальных районов и городских округов Костромской области</t>
  </si>
  <si>
    <t>Уровень регистрируемой безработицы в г. Галиче</t>
  </si>
  <si>
    <t>Уровень регистрируемой безработицы в г. Мантурово</t>
  </si>
  <si>
    <t>Распоряжение администрации Костромской области от 9 апреля 2013 года № 77-ра «О программе «Социально-экономическое развитие северо-восточных районов Костромской области на период до 2020 года»</t>
  </si>
  <si>
    <t>Постановление администрации городского округа – город Галич Костромской области от 10 июня 2014 года № 520 «О внесении изменений в постановление администрации городского округа – город Галич Костромской области от 10.02.2011 № 98 «Об утверждении комплексного инвестиционного плана модернизации моногорода Галич Костромской области на 2011-2015 годы»</t>
  </si>
  <si>
    <t>Решение Думы городского округа город Мантурово Костромской области от  27 мая  2014 года  №  46 «О внесении изменений в решение Думы городского округа город Мантурово от 23 декабря  2010  года  № 31 «О комплексном инвестиционном плане модернизации  городского округа город Мантурово на 2010-2013 гг.  и на перспективу до 2020 года»</t>
  </si>
  <si>
    <t>Подпрограмма «Развитие торговли в  Костромской области»</t>
  </si>
  <si>
    <t xml:space="preserve">Доля  организаций, реализующих алкогольную продукцию с соблюдением требований к качеству и безопасности, в общей численности организаций, осуществляющих указанный вид деятельности </t>
  </si>
  <si>
    <t>Создание эффективной системы поддержки малого и среднего предпринимательства</t>
  </si>
  <si>
    <t>Пропаганда предпринимательской деятельности, вовлечение экономически активного населения в предпринимательскую деятельность</t>
  </si>
  <si>
    <t>Количество субъектов малого предпринимательства, размещенных в Бизнес-инкубаторе Костромской области</t>
  </si>
  <si>
    <t>Постановление Правительства Российской Федерации от 30 декабря 2014 года № 1605 «О предоставлении и распределении субсидий и федерального бюджета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хозяйства»</t>
  </si>
  <si>
    <t>Совокупная выручка субъектов малого предпринимательства – резидентов Бизнес-инкубатора Костромской области</t>
  </si>
  <si>
    <t>Доля площади Бизнес-инкубатора Костромской области, сданной в аренду субъектам малого предпринимательства</t>
  </si>
  <si>
    <t>Обеспечение выполнения показателей (индикаторов) Программы</t>
  </si>
  <si>
    <t>1.</t>
  </si>
  <si>
    <t>учреждениями области в рамках государственной программы Костромской области</t>
  </si>
  <si>
    <t>Планируемый объем средств областного бюджета на оказание государственной услуги (выполнение работ), тыс. рублей</t>
  </si>
  <si>
    <t>Подпрограмма  «Формирование благоприятной инвестиционной среды в Костромской области»</t>
  </si>
  <si>
    <t>Субсидия на выполнение государственного задания в рамках услуги «Оказание имущественной поддержки субъектам малого предпринимательства в виде предоставления нежилых помещений Бизнес-инкубатора Костромской области в аренду на льготных условиях»</t>
  </si>
  <si>
    <t>Субсидия на выполнение государственного задания в рамках услуги «Предоставление услуг по организации и содействию в проведении семинаров, совещаний, круглых столов и т.д. с участием хозяйствующих субъектов, государственных органов и органов местного самоуправления»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</si>
  <si>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</si>
  <si>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</si>
  <si>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</si>
  <si>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</si>
  <si>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</si>
  <si>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</si>
  <si>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</si>
  <si>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</si>
  <si>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</si>
  <si>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</si>
  <si>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</si>
  <si>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</si>
  <si>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</si>
  <si>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</si>
  <si>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</si>
  <si>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</si>
  <si>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</si>
  <si>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</si>
  <si>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</si>
  <si>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</si>
  <si>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</si>
  <si>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</si>
  <si>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</si>
  <si>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</si>
  <si>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</si>
  <si>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</si>
  <si>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</si>
  <si>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</si>
  <si>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</si>
  <si>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</si>
  <si>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</si>
  <si>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</si>
  <si>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</si>
  <si>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</si>
  <si>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</si>
  <si>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</si>
  <si>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</si>
  <si>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</si>
  <si>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</si>
  <si>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</si>
  <si>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</si>
  <si>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</si>
  <si>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</si>
  <si>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</si>
  <si>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</si>
  <si>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</si>
  <si>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</si>
  <si>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</si>
  <si>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</si>
  <si>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</si>
  <si>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</si>
  <si>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</si>
  <si>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</si>
  <si>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</si>
  <si>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</si>
  <si>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</si>
  <si>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</si>
  <si>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</si>
  <si>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</si>
  <si>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</si>
  <si>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</si>
  <si>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</si>
  <si>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</si>
  <si>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</si>
  <si>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</si>
  <si>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</si>
  <si>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</si>
  <si>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</si>
  <si>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</si>
  <si>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</si>
  <si>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</si>
  <si>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</si>
  <si>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</si>
  <si>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</si>
  <si>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</si>
  <si>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</si>
  <si>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</si>
  <si>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</si>
  <si>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</si>
  <si>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</si>
  <si>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</si>
  <si>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</si>
  <si>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</si>
  <si>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</si>
  <si>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</si>
  <si>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</si>
  <si>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Источник финанси-рования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</si>
</sst>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vertical="top" wrapText="1"/>
    </xf>
    <xf numFmtId="0" fontId="7" fillId="0" borderId="0" xfId="0" applyFont="1" applyBorder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vertical="top"/>
    </xf>
    <xf numFmtId="164" fontId="4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8" fillId="0" borderId="2" xfId="1" applyFont="1" applyBorder="1" applyAlignment="1" applyProtection="1">
      <alignment horizontal="justify" vertical="top" wrapText="1"/>
    </xf>
    <xf numFmtId="0" fontId="8" fillId="0" borderId="7" xfId="1" applyFont="1" applyBorder="1" applyAlignment="1" applyProtection="1">
      <alignment horizontal="justify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C1E7D5E0ED2D27AB79BA0F0C8DA5CD60B3E6D135B55029D394FE0B74E8DA07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9"/>
  <sheetViews>
    <sheetView tabSelected="1" zoomScaleNormal="100" workbookViewId="0">
      <selection activeCell="E412" sqref="E412"/>
    </sheetView>
  </sheetViews>
  <sheetFormatPr defaultRowHeight="12" x14ac:dyDescent="0.2"/>
  <cols>
    <col min="1" max="1" width="3.28515625" style="16" bestFit="1" customWidth="1"/>
    <col min="2" max="2" width="24.140625" style="16" customWidth="1"/>
    <col min="3" max="3" width="13.28515625" style="16" customWidth="1"/>
    <col min="4" max="4" width="17.5703125" style="1" customWidth="1"/>
    <col min="5" max="5" width="9.140625" style="1"/>
    <col min="6" max="15" width="7.85546875" style="1" bestFit="1" customWidth="1"/>
    <col min="16" max="16" width="9.85546875" style="1" customWidth="1"/>
    <col min="17" max="17" width="26.85546875" style="20" customWidth="1"/>
    <col min="18" max="16384" width="9.140625" style="1"/>
  </cols>
  <sheetData>
    <row r="1" spans="1:17" x14ac:dyDescent="0.2">
      <c r="O1" s="63" t="s">
        <v>4</v>
      </c>
      <c r="P1" s="63"/>
      <c r="Q1" s="63"/>
    </row>
    <row r="2" spans="1:17" x14ac:dyDescent="0.2">
      <c r="O2" s="50"/>
      <c r="P2" s="50"/>
      <c r="Q2" s="50"/>
    </row>
    <row r="3" spans="1:17" ht="37.5" customHeight="1" x14ac:dyDescent="0.2">
      <c r="O3" s="64" t="s">
        <v>315</v>
      </c>
      <c r="P3" s="64"/>
      <c r="Q3" s="64"/>
    </row>
    <row r="4" spans="1:17" x14ac:dyDescent="0.2">
      <c r="A4" s="63" t="s">
        <v>314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ht="12.75" customHeight="1" x14ac:dyDescent="0.2">
      <c r="A6" s="65" t="s">
        <v>9</v>
      </c>
      <c r="B6" s="65" t="s">
        <v>316</v>
      </c>
      <c r="C6" s="66" t="s">
        <v>294</v>
      </c>
      <c r="D6" s="65" t="s">
        <v>0</v>
      </c>
      <c r="E6" s="65" t="s">
        <v>516</v>
      </c>
      <c r="F6" s="65" t="s">
        <v>1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 t="s">
        <v>2</v>
      </c>
    </row>
    <row r="7" spans="1:17" ht="63" customHeight="1" x14ac:dyDescent="0.2">
      <c r="A7" s="65"/>
      <c r="B7" s="65"/>
      <c r="C7" s="67"/>
      <c r="D7" s="65"/>
      <c r="E7" s="65"/>
      <c r="F7" s="8">
        <v>2016</v>
      </c>
      <c r="G7" s="8">
        <v>2017</v>
      </c>
      <c r="H7" s="8">
        <v>2018</v>
      </c>
      <c r="I7" s="8">
        <v>2019</v>
      </c>
      <c r="J7" s="8">
        <v>2020</v>
      </c>
      <c r="K7" s="8">
        <v>2021</v>
      </c>
      <c r="L7" s="8">
        <v>2022</v>
      </c>
      <c r="M7" s="8">
        <v>2023</v>
      </c>
      <c r="N7" s="8">
        <v>2024</v>
      </c>
      <c r="O7" s="8">
        <v>2025</v>
      </c>
      <c r="P7" s="8" t="s">
        <v>3</v>
      </c>
      <c r="Q7" s="65"/>
    </row>
    <row r="8" spans="1:17" x14ac:dyDescent="0.2">
      <c r="A8" s="58">
        <v>1</v>
      </c>
      <c r="B8" s="58">
        <v>2</v>
      </c>
      <c r="C8" s="5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</row>
    <row r="9" spans="1:17" s="3" customFormat="1" ht="24" customHeight="1" x14ac:dyDescent="0.2">
      <c r="A9" s="60"/>
      <c r="B9" s="60" t="s">
        <v>318</v>
      </c>
      <c r="C9" s="68"/>
      <c r="D9" s="68"/>
      <c r="E9" s="7" t="s">
        <v>319</v>
      </c>
      <c r="F9" s="31">
        <f t="shared" ref="F9:P9" si="0">F34+F105+F182+F233+F272+F312+F423</f>
        <v>235230.1</v>
      </c>
      <c r="G9" s="31">
        <f t="shared" si="0"/>
        <v>265839.2</v>
      </c>
      <c r="H9" s="31">
        <f t="shared" si="0"/>
        <v>295069.40000000002</v>
      </c>
      <c r="I9" s="31">
        <f t="shared" si="0"/>
        <v>311597.59999999998</v>
      </c>
      <c r="J9" s="31">
        <f t="shared" si="0"/>
        <v>299154.7</v>
      </c>
      <c r="K9" s="31">
        <f t="shared" si="0"/>
        <v>318862</v>
      </c>
      <c r="L9" s="31">
        <f t="shared" si="0"/>
        <v>320066</v>
      </c>
      <c r="M9" s="31">
        <f t="shared" si="0"/>
        <v>330215.49999999994</v>
      </c>
      <c r="N9" s="31">
        <f t="shared" si="0"/>
        <v>351960.60000000003</v>
      </c>
      <c r="O9" s="31">
        <f t="shared" si="0"/>
        <v>363796.39999999997</v>
      </c>
      <c r="P9" s="31">
        <f t="shared" si="0"/>
        <v>3091791.5</v>
      </c>
      <c r="Q9" s="65" t="s">
        <v>27</v>
      </c>
    </row>
    <row r="10" spans="1:17" s="3" customFormat="1" ht="60" x14ac:dyDescent="0.2">
      <c r="A10" s="61"/>
      <c r="B10" s="61"/>
      <c r="C10" s="68"/>
      <c r="D10" s="68"/>
      <c r="E10" s="7" t="s">
        <v>320</v>
      </c>
      <c r="F10" s="31">
        <f t="shared" ref="F10:P10" si="1">F35+F106+F183+F234+F273+F313+F424</f>
        <v>96000</v>
      </c>
      <c r="G10" s="31">
        <f t="shared" si="1"/>
        <v>96500</v>
      </c>
      <c r="H10" s="31">
        <f t="shared" si="1"/>
        <v>113400</v>
      </c>
      <c r="I10" s="31">
        <f t="shared" si="1"/>
        <v>117800</v>
      </c>
      <c r="J10" s="31">
        <f t="shared" si="1"/>
        <v>108600</v>
      </c>
      <c r="K10" s="31">
        <f t="shared" si="1"/>
        <v>111800</v>
      </c>
      <c r="L10" s="31">
        <f t="shared" si="1"/>
        <v>109000</v>
      </c>
      <c r="M10" s="31">
        <f t="shared" si="1"/>
        <v>113400</v>
      </c>
      <c r="N10" s="31">
        <f t="shared" si="1"/>
        <v>116300</v>
      </c>
      <c r="O10" s="31">
        <f t="shared" si="1"/>
        <v>118700</v>
      </c>
      <c r="P10" s="31">
        <f t="shared" si="1"/>
        <v>1101500</v>
      </c>
      <c r="Q10" s="65"/>
    </row>
    <row r="11" spans="1:17" s="3" customFormat="1" ht="48" x14ac:dyDescent="0.2">
      <c r="A11" s="61"/>
      <c r="B11" s="61"/>
      <c r="C11" s="68"/>
      <c r="D11" s="68"/>
      <c r="E11" s="7" t="s">
        <v>321</v>
      </c>
      <c r="F11" s="31">
        <f t="shared" ref="F11:P11" si="2">F36+F107+F184+F235+F274+F314+F425</f>
        <v>139230.1</v>
      </c>
      <c r="G11" s="31">
        <f t="shared" si="2"/>
        <v>169339.2</v>
      </c>
      <c r="H11" s="31">
        <f t="shared" si="2"/>
        <v>181369.40000000002</v>
      </c>
      <c r="I11" s="31">
        <f t="shared" si="2"/>
        <v>193497.60000000001</v>
      </c>
      <c r="J11" s="31">
        <f t="shared" si="2"/>
        <v>190554.7</v>
      </c>
      <c r="K11" s="31">
        <f t="shared" si="2"/>
        <v>207062</v>
      </c>
      <c r="L11" s="31">
        <f t="shared" si="2"/>
        <v>211066</v>
      </c>
      <c r="M11" s="31">
        <f t="shared" si="2"/>
        <v>216815.49999999997</v>
      </c>
      <c r="N11" s="31">
        <f t="shared" si="2"/>
        <v>235660.59999999998</v>
      </c>
      <c r="O11" s="31">
        <f t="shared" si="2"/>
        <v>245096.39999999997</v>
      </c>
      <c r="P11" s="31">
        <f t="shared" si="2"/>
        <v>1989691.5</v>
      </c>
      <c r="Q11" s="65"/>
    </row>
    <row r="12" spans="1:17" s="3" customFormat="1" ht="48" x14ac:dyDescent="0.2">
      <c r="A12" s="61"/>
      <c r="B12" s="61"/>
      <c r="C12" s="68"/>
      <c r="D12" s="68"/>
      <c r="E12" s="7" t="s">
        <v>322</v>
      </c>
      <c r="F12" s="31">
        <f t="shared" ref="F12:P12" si="3">F37+F108+F185+F236+F275+F315+F426</f>
        <v>0</v>
      </c>
      <c r="G12" s="31">
        <f t="shared" si="3"/>
        <v>0</v>
      </c>
      <c r="H12" s="31">
        <f t="shared" si="3"/>
        <v>300</v>
      </c>
      <c r="I12" s="31">
        <f t="shared" si="3"/>
        <v>300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31">
        <f t="shared" si="3"/>
        <v>0</v>
      </c>
      <c r="P12" s="31">
        <f t="shared" si="3"/>
        <v>600</v>
      </c>
      <c r="Q12" s="65"/>
    </row>
    <row r="13" spans="1:17" s="3" customFormat="1" ht="64.5" customHeight="1" x14ac:dyDescent="0.2">
      <c r="A13" s="61"/>
      <c r="B13" s="61"/>
      <c r="C13" s="68"/>
      <c r="D13" s="68"/>
      <c r="E13" s="7" t="s">
        <v>323</v>
      </c>
      <c r="F13" s="31">
        <f t="shared" ref="F13:P13" si="4">F38+F109+F186+F237+F276+F316+F427</f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4"/>
        <v>0</v>
      </c>
      <c r="O13" s="31">
        <f t="shared" si="4"/>
        <v>0</v>
      </c>
      <c r="P13" s="31">
        <f t="shared" si="4"/>
        <v>0</v>
      </c>
      <c r="Q13" s="65"/>
    </row>
    <row r="14" spans="1:17" s="3" customFormat="1" x14ac:dyDescent="0.2">
      <c r="A14" s="61"/>
      <c r="B14" s="61"/>
      <c r="C14" s="68" t="s">
        <v>14</v>
      </c>
      <c r="D14" s="60"/>
      <c r="E14" s="32" t="s">
        <v>285</v>
      </c>
      <c r="F14" s="31">
        <f>F34+F105</f>
        <v>20431</v>
      </c>
      <c r="G14" s="31">
        <f t="shared" ref="G14:M14" si="5">G34+G105</f>
        <v>42917.599999999999</v>
      </c>
      <c r="H14" s="31">
        <f t="shared" si="5"/>
        <v>48145.3</v>
      </c>
      <c r="I14" s="31">
        <f t="shared" si="5"/>
        <v>53416.1</v>
      </c>
      <c r="J14" s="31">
        <f t="shared" si="5"/>
        <v>54327.6</v>
      </c>
      <c r="K14" s="31">
        <f t="shared" si="5"/>
        <v>65385.599999999999</v>
      </c>
      <c r="L14" s="31">
        <f t="shared" si="5"/>
        <v>70516.5</v>
      </c>
      <c r="M14" s="31">
        <f t="shared" si="5"/>
        <v>71521.5</v>
      </c>
      <c r="N14" s="31">
        <f>N34+N105</f>
        <v>81783.5</v>
      </c>
      <c r="O14" s="31">
        <f t="shared" ref="O14:P14" si="6">O34+O105</f>
        <v>87003</v>
      </c>
      <c r="P14" s="31">
        <f t="shared" si="6"/>
        <v>595447.69999999995</v>
      </c>
      <c r="Q14" s="66" t="s">
        <v>27</v>
      </c>
    </row>
    <row r="15" spans="1:17" s="3" customFormat="1" x14ac:dyDescent="0.2">
      <c r="A15" s="61"/>
      <c r="B15" s="61"/>
      <c r="C15" s="68"/>
      <c r="D15" s="61"/>
      <c r="E15" s="32" t="s">
        <v>28</v>
      </c>
      <c r="F15" s="31">
        <f t="shared" ref="F15:M18" si="7">F35+F106</f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>
        <f t="shared" si="7"/>
        <v>0</v>
      </c>
      <c r="M15" s="31">
        <f t="shared" si="7"/>
        <v>0</v>
      </c>
      <c r="N15" s="31">
        <f t="shared" ref="N15:P15" si="8">N35+N106</f>
        <v>0</v>
      </c>
      <c r="O15" s="31">
        <f t="shared" si="8"/>
        <v>0</v>
      </c>
      <c r="P15" s="31">
        <f t="shared" si="8"/>
        <v>0</v>
      </c>
      <c r="Q15" s="72"/>
    </row>
    <row r="16" spans="1:17" s="3" customFormat="1" x14ac:dyDescent="0.2">
      <c r="A16" s="61"/>
      <c r="B16" s="61"/>
      <c r="C16" s="68"/>
      <c r="D16" s="61"/>
      <c r="E16" s="32" t="s">
        <v>29</v>
      </c>
      <c r="F16" s="31">
        <f t="shared" si="7"/>
        <v>20431</v>
      </c>
      <c r="G16" s="31">
        <f t="shared" si="7"/>
        <v>42917.599999999999</v>
      </c>
      <c r="H16" s="31">
        <f t="shared" si="7"/>
        <v>48145.3</v>
      </c>
      <c r="I16" s="31">
        <f t="shared" si="7"/>
        <v>53416.1</v>
      </c>
      <c r="J16" s="31">
        <f t="shared" si="7"/>
        <v>54327.6</v>
      </c>
      <c r="K16" s="31">
        <f t="shared" si="7"/>
        <v>65385.599999999999</v>
      </c>
      <c r="L16" s="31">
        <f t="shared" si="7"/>
        <v>70516.5</v>
      </c>
      <c r="M16" s="31">
        <f t="shared" si="7"/>
        <v>71521.5</v>
      </c>
      <c r="N16" s="31">
        <f t="shared" ref="N16:P16" si="9">N36+N107</f>
        <v>81783.5</v>
      </c>
      <c r="O16" s="31">
        <f t="shared" si="9"/>
        <v>87003</v>
      </c>
      <c r="P16" s="31">
        <f t="shared" si="9"/>
        <v>595447.69999999995</v>
      </c>
      <c r="Q16" s="72"/>
    </row>
    <row r="17" spans="1:17" s="3" customFormat="1" x14ac:dyDescent="0.2">
      <c r="A17" s="61"/>
      <c r="B17" s="61"/>
      <c r="C17" s="68"/>
      <c r="D17" s="61"/>
      <c r="E17" s="32" t="s">
        <v>30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0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ref="N17:P17" si="10">N37+N108</f>
        <v>0</v>
      </c>
      <c r="O17" s="31">
        <f t="shared" si="10"/>
        <v>0</v>
      </c>
      <c r="P17" s="31">
        <f t="shared" si="10"/>
        <v>0</v>
      </c>
      <c r="Q17" s="72"/>
    </row>
    <row r="18" spans="1:17" s="3" customFormat="1" x14ac:dyDescent="0.2">
      <c r="A18" s="61"/>
      <c r="B18" s="61"/>
      <c r="C18" s="68"/>
      <c r="D18" s="62"/>
      <c r="E18" s="32" t="s">
        <v>324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ref="N18:P18" si="11">N38+N109</f>
        <v>0</v>
      </c>
      <c r="O18" s="31">
        <f t="shared" si="11"/>
        <v>0</v>
      </c>
      <c r="P18" s="31">
        <f t="shared" si="11"/>
        <v>0</v>
      </c>
      <c r="Q18" s="67"/>
    </row>
    <row r="19" spans="1:17" s="3" customFormat="1" x14ac:dyDescent="0.2">
      <c r="A19" s="61"/>
      <c r="B19" s="61"/>
      <c r="C19" s="60" t="s">
        <v>24</v>
      </c>
      <c r="D19" s="60"/>
      <c r="E19" s="32" t="s">
        <v>285</v>
      </c>
      <c r="F19" s="31">
        <f t="shared" ref="F19:P19" si="12">F182+F233+F272+F317+F332+F423</f>
        <v>182299.10000000003</v>
      </c>
      <c r="G19" s="31">
        <f t="shared" si="12"/>
        <v>187921.6</v>
      </c>
      <c r="H19" s="31">
        <f t="shared" si="12"/>
        <v>243924.1</v>
      </c>
      <c r="I19" s="31">
        <f t="shared" si="12"/>
        <v>254681.50000000003</v>
      </c>
      <c r="J19" s="31">
        <f t="shared" si="12"/>
        <v>240827.1</v>
      </c>
      <c r="K19" s="31">
        <f t="shared" si="12"/>
        <v>248976.4</v>
      </c>
      <c r="L19" s="31">
        <f t="shared" si="12"/>
        <v>244549.5</v>
      </c>
      <c r="M19" s="31">
        <f t="shared" si="12"/>
        <v>253193.99999999997</v>
      </c>
      <c r="N19" s="31">
        <f t="shared" si="12"/>
        <v>264177.10000000003</v>
      </c>
      <c r="O19" s="31">
        <f t="shared" si="12"/>
        <v>270293.40000000002</v>
      </c>
      <c r="P19" s="31">
        <f t="shared" si="12"/>
        <v>2390843.7999999998</v>
      </c>
      <c r="Q19" s="66" t="s">
        <v>27</v>
      </c>
    </row>
    <row r="20" spans="1:17" s="3" customFormat="1" x14ac:dyDescent="0.2">
      <c r="A20" s="61"/>
      <c r="B20" s="61"/>
      <c r="C20" s="61"/>
      <c r="D20" s="61"/>
      <c r="E20" s="32" t="s">
        <v>28</v>
      </c>
      <c r="F20" s="31">
        <f t="shared" ref="F20:P20" si="13">F183+F234+F273+F318+F333+F424</f>
        <v>70000</v>
      </c>
      <c r="G20" s="31">
        <f t="shared" si="13"/>
        <v>68500</v>
      </c>
      <c r="H20" s="31">
        <f t="shared" si="13"/>
        <v>111000</v>
      </c>
      <c r="I20" s="31">
        <f t="shared" si="13"/>
        <v>115000</v>
      </c>
      <c r="J20" s="31">
        <f t="shared" si="13"/>
        <v>105400</v>
      </c>
      <c r="K20" s="31">
        <f t="shared" si="13"/>
        <v>108200</v>
      </c>
      <c r="L20" s="31">
        <f t="shared" si="13"/>
        <v>105000</v>
      </c>
      <c r="M20" s="31">
        <f t="shared" si="13"/>
        <v>109000</v>
      </c>
      <c r="N20" s="31">
        <f t="shared" si="13"/>
        <v>111500</v>
      </c>
      <c r="O20" s="31">
        <f t="shared" si="13"/>
        <v>113500</v>
      </c>
      <c r="P20" s="31">
        <f t="shared" si="13"/>
        <v>1017100</v>
      </c>
      <c r="Q20" s="72"/>
    </row>
    <row r="21" spans="1:17" s="3" customFormat="1" x14ac:dyDescent="0.2">
      <c r="A21" s="61"/>
      <c r="B21" s="61"/>
      <c r="C21" s="61"/>
      <c r="D21" s="61"/>
      <c r="E21" s="32" t="s">
        <v>29</v>
      </c>
      <c r="F21" s="31">
        <f t="shared" ref="F21:P21" si="14">F184+F235+F274+F319+F334+F425</f>
        <v>112299.09999999999</v>
      </c>
      <c r="G21" s="31">
        <f t="shared" si="14"/>
        <v>119421.6</v>
      </c>
      <c r="H21" s="31">
        <f t="shared" si="14"/>
        <v>132624.1</v>
      </c>
      <c r="I21" s="31">
        <f t="shared" si="14"/>
        <v>139381.5</v>
      </c>
      <c r="J21" s="31">
        <f t="shared" si="14"/>
        <v>135427.09999999998</v>
      </c>
      <c r="K21" s="31">
        <f t="shared" si="14"/>
        <v>140776.4</v>
      </c>
      <c r="L21" s="31">
        <f t="shared" si="14"/>
        <v>139549.5</v>
      </c>
      <c r="M21" s="31">
        <f t="shared" si="14"/>
        <v>144194</v>
      </c>
      <c r="N21" s="31">
        <f t="shared" si="14"/>
        <v>152677.1</v>
      </c>
      <c r="O21" s="31">
        <f t="shared" si="14"/>
        <v>156793.4</v>
      </c>
      <c r="P21" s="31">
        <f t="shared" si="14"/>
        <v>1373143.8</v>
      </c>
      <c r="Q21" s="72"/>
    </row>
    <row r="22" spans="1:17" s="3" customFormat="1" x14ac:dyDescent="0.2">
      <c r="A22" s="61"/>
      <c r="B22" s="61"/>
      <c r="C22" s="61"/>
      <c r="D22" s="61"/>
      <c r="E22" s="32" t="s">
        <v>30</v>
      </c>
      <c r="F22" s="31">
        <f t="shared" ref="F22:P22" si="15">F185+F236+F275+F320+F335+F426</f>
        <v>0</v>
      </c>
      <c r="G22" s="31">
        <f t="shared" si="15"/>
        <v>0</v>
      </c>
      <c r="H22" s="31">
        <f t="shared" si="15"/>
        <v>300</v>
      </c>
      <c r="I22" s="31">
        <f t="shared" si="15"/>
        <v>300</v>
      </c>
      <c r="J22" s="31">
        <f t="shared" si="15"/>
        <v>0</v>
      </c>
      <c r="K22" s="31">
        <f t="shared" si="15"/>
        <v>0</v>
      </c>
      <c r="L22" s="31">
        <f t="shared" si="15"/>
        <v>0</v>
      </c>
      <c r="M22" s="31">
        <f t="shared" si="15"/>
        <v>0</v>
      </c>
      <c r="N22" s="31">
        <f t="shared" si="15"/>
        <v>0</v>
      </c>
      <c r="O22" s="31">
        <f t="shared" si="15"/>
        <v>0</v>
      </c>
      <c r="P22" s="31">
        <f t="shared" si="15"/>
        <v>600</v>
      </c>
      <c r="Q22" s="72"/>
    </row>
    <row r="23" spans="1:17" s="3" customFormat="1" x14ac:dyDescent="0.2">
      <c r="A23" s="61"/>
      <c r="B23" s="61"/>
      <c r="C23" s="62"/>
      <c r="D23" s="62"/>
      <c r="E23" s="32" t="s">
        <v>324</v>
      </c>
      <c r="F23" s="31">
        <f t="shared" ref="F23:P23" si="16">F186+F237+F276+F321+F336+F427</f>
        <v>0</v>
      </c>
      <c r="G23" s="31">
        <f t="shared" si="16"/>
        <v>0</v>
      </c>
      <c r="H23" s="31">
        <f t="shared" si="16"/>
        <v>0</v>
      </c>
      <c r="I23" s="31">
        <f t="shared" si="16"/>
        <v>0</v>
      </c>
      <c r="J23" s="31">
        <f t="shared" si="16"/>
        <v>0</v>
      </c>
      <c r="K23" s="31">
        <f t="shared" si="16"/>
        <v>0</v>
      </c>
      <c r="L23" s="31">
        <f t="shared" si="16"/>
        <v>0</v>
      </c>
      <c r="M23" s="31">
        <f t="shared" si="16"/>
        <v>0</v>
      </c>
      <c r="N23" s="31">
        <f t="shared" si="16"/>
        <v>0</v>
      </c>
      <c r="O23" s="31">
        <f t="shared" si="16"/>
        <v>0</v>
      </c>
      <c r="P23" s="31">
        <f t="shared" si="16"/>
        <v>0</v>
      </c>
      <c r="Q23" s="67"/>
    </row>
    <row r="24" spans="1:17" s="3" customFormat="1" x14ac:dyDescent="0.2">
      <c r="A24" s="61"/>
      <c r="B24" s="61"/>
      <c r="C24" s="60" t="s">
        <v>41</v>
      </c>
      <c r="D24" s="60"/>
      <c r="E24" s="32" t="s">
        <v>285</v>
      </c>
      <c r="F24" s="31">
        <f>F322</f>
        <v>0</v>
      </c>
      <c r="G24" s="31">
        <f t="shared" ref="G24:M24" si="17">G322</f>
        <v>2500</v>
      </c>
      <c r="H24" s="31">
        <f t="shared" si="17"/>
        <v>3000</v>
      </c>
      <c r="I24" s="31">
        <f t="shared" si="17"/>
        <v>3500</v>
      </c>
      <c r="J24" s="31">
        <f t="shared" si="17"/>
        <v>4000</v>
      </c>
      <c r="K24" s="31">
        <f t="shared" si="17"/>
        <v>4500</v>
      </c>
      <c r="L24" s="31">
        <f t="shared" si="17"/>
        <v>5000</v>
      </c>
      <c r="M24" s="31">
        <f t="shared" si="17"/>
        <v>5500</v>
      </c>
      <c r="N24" s="31">
        <f>N322</f>
        <v>6000</v>
      </c>
      <c r="O24" s="31">
        <f t="shared" ref="O24:P24" si="18">O322</f>
        <v>6500</v>
      </c>
      <c r="P24" s="31">
        <f t="shared" si="18"/>
        <v>40500</v>
      </c>
      <c r="Q24" s="66" t="s">
        <v>27</v>
      </c>
    </row>
    <row r="25" spans="1:17" s="3" customFormat="1" x14ac:dyDescent="0.2">
      <c r="A25" s="61"/>
      <c r="B25" s="61"/>
      <c r="C25" s="61"/>
      <c r="D25" s="61"/>
      <c r="E25" s="32" t="s">
        <v>28</v>
      </c>
      <c r="F25" s="31">
        <f t="shared" ref="F25:M28" si="19">F323</f>
        <v>0</v>
      </c>
      <c r="G25" s="31">
        <f t="shared" si="19"/>
        <v>2000</v>
      </c>
      <c r="H25" s="31">
        <f t="shared" si="19"/>
        <v>2400</v>
      </c>
      <c r="I25" s="31">
        <f t="shared" si="19"/>
        <v>2800</v>
      </c>
      <c r="J25" s="31">
        <f t="shared" si="19"/>
        <v>3200</v>
      </c>
      <c r="K25" s="31">
        <f t="shared" si="19"/>
        <v>3600</v>
      </c>
      <c r="L25" s="31">
        <f t="shared" si="19"/>
        <v>4000</v>
      </c>
      <c r="M25" s="31">
        <f t="shared" si="19"/>
        <v>4400</v>
      </c>
      <c r="N25" s="31">
        <f t="shared" ref="N25:P25" si="20">N323</f>
        <v>4800</v>
      </c>
      <c r="O25" s="31">
        <f t="shared" si="20"/>
        <v>5200</v>
      </c>
      <c r="P25" s="31">
        <f t="shared" si="20"/>
        <v>32400</v>
      </c>
      <c r="Q25" s="72"/>
    </row>
    <row r="26" spans="1:17" s="3" customFormat="1" x14ac:dyDescent="0.2">
      <c r="A26" s="61"/>
      <c r="B26" s="61"/>
      <c r="C26" s="61"/>
      <c r="D26" s="61"/>
      <c r="E26" s="32" t="s">
        <v>29</v>
      </c>
      <c r="F26" s="31">
        <f t="shared" si="19"/>
        <v>0</v>
      </c>
      <c r="G26" s="31">
        <f t="shared" si="19"/>
        <v>500</v>
      </c>
      <c r="H26" s="31">
        <f t="shared" si="19"/>
        <v>600</v>
      </c>
      <c r="I26" s="31">
        <f t="shared" si="19"/>
        <v>700</v>
      </c>
      <c r="J26" s="31">
        <f t="shared" si="19"/>
        <v>800</v>
      </c>
      <c r="K26" s="31">
        <f t="shared" si="19"/>
        <v>900</v>
      </c>
      <c r="L26" s="31">
        <f t="shared" si="19"/>
        <v>1000</v>
      </c>
      <c r="M26" s="31">
        <f t="shared" si="19"/>
        <v>1100</v>
      </c>
      <c r="N26" s="31">
        <f t="shared" ref="N26:P26" si="21">N324</f>
        <v>1200</v>
      </c>
      <c r="O26" s="31">
        <f t="shared" si="21"/>
        <v>1300</v>
      </c>
      <c r="P26" s="31">
        <f t="shared" si="21"/>
        <v>8100</v>
      </c>
      <c r="Q26" s="72"/>
    </row>
    <row r="27" spans="1:17" s="3" customFormat="1" x14ac:dyDescent="0.2">
      <c r="A27" s="61"/>
      <c r="B27" s="61"/>
      <c r="C27" s="61"/>
      <c r="D27" s="61"/>
      <c r="E27" s="32" t="s">
        <v>30</v>
      </c>
      <c r="F27" s="31">
        <f t="shared" si="19"/>
        <v>0</v>
      </c>
      <c r="G27" s="31">
        <f t="shared" si="19"/>
        <v>0</v>
      </c>
      <c r="H27" s="31">
        <f t="shared" si="19"/>
        <v>0</v>
      </c>
      <c r="I27" s="31">
        <f t="shared" si="19"/>
        <v>0</v>
      </c>
      <c r="J27" s="31">
        <f t="shared" si="19"/>
        <v>0</v>
      </c>
      <c r="K27" s="31">
        <f t="shared" si="19"/>
        <v>0</v>
      </c>
      <c r="L27" s="31">
        <f t="shared" si="19"/>
        <v>0</v>
      </c>
      <c r="M27" s="31">
        <f t="shared" si="19"/>
        <v>0</v>
      </c>
      <c r="N27" s="31">
        <f t="shared" ref="N27:P27" si="22">N325</f>
        <v>0</v>
      </c>
      <c r="O27" s="31">
        <f t="shared" si="22"/>
        <v>0</v>
      </c>
      <c r="P27" s="31">
        <f t="shared" si="22"/>
        <v>0</v>
      </c>
      <c r="Q27" s="72"/>
    </row>
    <row r="28" spans="1:17" s="3" customFormat="1" x14ac:dyDescent="0.2">
      <c r="A28" s="61"/>
      <c r="B28" s="61"/>
      <c r="C28" s="62"/>
      <c r="D28" s="62"/>
      <c r="E28" s="52" t="s">
        <v>324</v>
      </c>
      <c r="F28" s="31">
        <f t="shared" si="19"/>
        <v>0</v>
      </c>
      <c r="G28" s="31">
        <f t="shared" si="19"/>
        <v>0</v>
      </c>
      <c r="H28" s="31">
        <f t="shared" si="19"/>
        <v>0</v>
      </c>
      <c r="I28" s="31">
        <f t="shared" si="19"/>
        <v>0</v>
      </c>
      <c r="J28" s="31">
        <f t="shared" si="19"/>
        <v>0</v>
      </c>
      <c r="K28" s="31">
        <f t="shared" si="19"/>
        <v>0</v>
      </c>
      <c r="L28" s="31">
        <f t="shared" si="19"/>
        <v>0</v>
      </c>
      <c r="M28" s="31">
        <f t="shared" si="19"/>
        <v>0</v>
      </c>
      <c r="N28" s="31">
        <f t="shared" ref="N28:P28" si="23">N326</f>
        <v>0</v>
      </c>
      <c r="O28" s="31">
        <f t="shared" si="23"/>
        <v>0</v>
      </c>
      <c r="P28" s="31">
        <f t="shared" si="23"/>
        <v>0</v>
      </c>
      <c r="Q28" s="67"/>
    </row>
    <row r="29" spans="1:17" s="3" customFormat="1" x14ac:dyDescent="0.2">
      <c r="A29" s="61"/>
      <c r="B29" s="61"/>
      <c r="C29" s="60" t="s">
        <v>287</v>
      </c>
      <c r="D29" s="60"/>
      <c r="E29" s="39" t="s">
        <v>285</v>
      </c>
      <c r="F29" s="31">
        <f>F327</f>
        <v>32500</v>
      </c>
      <c r="G29" s="31">
        <f t="shared" ref="G29:M29" si="24">G327</f>
        <v>32500</v>
      </c>
      <c r="H29" s="31">
        <f t="shared" si="24"/>
        <v>0</v>
      </c>
      <c r="I29" s="31">
        <f t="shared" si="24"/>
        <v>0</v>
      </c>
      <c r="J29" s="31">
        <f t="shared" si="24"/>
        <v>0</v>
      </c>
      <c r="K29" s="31">
        <f t="shared" si="24"/>
        <v>0</v>
      </c>
      <c r="L29" s="31">
        <f t="shared" si="24"/>
        <v>0</v>
      </c>
      <c r="M29" s="31">
        <f t="shared" si="24"/>
        <v>0</v>
      </c>
      <c r="N29" s="31">
        <f>N327</f>
        <v>0</v>
      </c>
      <c r="O29" s="31">
        <f t="shared" ref="O29:P29" si="25">O327</f>
        <v>0</v>
      </c>
      <c r="P29" s="31">
        <f t="shared" si="25"/>
        <v>65000</v>
      </c>
      <c r="Q29" s="38"/>
    </row>
    <row r="30" spans="1:17" s="3" customFormat="1" x14ac:dyDescent="0.2">
      <c r="A30" s="61"/>
      <c r="B30" s="61"/>
      <c r="C30" s="61"/>
      <c r="D30" s="61"/>
      <c r="E30" s="39" t="s">
        <v>28</v>
      </c>
      <c r="F30" s="31">
        <f t="shared" ref="F30:M33" si="26">F328</f>
        <v>26000</v>
      </c>
      <c r="G30" s="31">
        <f t="shared" si="26"/>
        <v>26000</v>
      </c>
      <c r="H30" s="31">
        <f t="shared" si="26"/>
        <v>0</v>
      </c>
      <c r="I30" s="31">
        <f t="shared" si="26"/>
        <v>0</v>
      </c>
      <c r="J30" s="31">
        <f t="shared" si="26"/>
        <v>0</v>
      </c>
      <c r="K30" s="31">
        <f t="shared" si="26"/>
        <v>0</v>
      </c>
      <c r="L30" s="31">
        <f t="shared" si="26"/>
        <v>0</v>
      </c>
      <c r="M30" s="31">
        <f t="shared" si="26"/>
        <v>0</v>
      </c>
      <c r="N30" s="31">
        <f t="shared" ref="N30:P30" si="27">N328</f>
        <v>0</v>
      </c>
      <c r="O30" s="31">
        <f t="shared" si="27"/>
        <v>0</v>
      </c>
      <c r="P30" s="31">
        <f t="shared" si="27"/>
        <v>52000</v>
      </c>
      <c r="Q30" s="38"/>
    </row>
    <row r="31" spans="1:17" s="3" customFormat="1" x14ac:dyDescent="0.2">
      <c r="A31" s="61"/>
      <c r="B31" s="61"/>
      <c r="C31" s="61"/>
      <c r="D31" s="61"/>
      <c r="E31" s="39" t="s">
        <v>29</v>
      </c>
      <c r="F31" s="31">
        <f t="shared" si="26"/>
        <v>6500</v>
      </c>
      <c r="G31" s="31">
        <f t="shared" si="26"/>
        <v>6500</v>
      </c>
      <c r="H31" s="31">
        <f t="shared" si="26"/>
        <v>0</v>
      </c>
      <c r="I31" s="31">
        <f t="shared" si="26"/>
        <v>0</v>
      </c>
      <c r="J31" s="31">
        <f t="shared" si="26"/>
        <v>0</v>
      </c>
      <c r="K31" s="31">
        <f t="shared" si="26"/>
        <v>0</v>
      </c>
      <c r="L31" s="31">
        <f t="shared" si="26"/>
        <v>0</v>
      </c>
      <c r="M31" s="31">
        <f t="shared" si="26"/>
        <v>0</v>
      </c>
      <c r="N31" s="31">
        <f t="shared" ref="N31:P31" si="28">N329</f>
        <v>0</v>
      </c>
      <c r="O31" s="31">
        <f t="shared" si="28"/>
        <v>0</v>
      </c>
      <c r="P31" s="31">
        <f t="shared" si="28"/>
        <v>13000</v>
      </c>
      <c r="Q31" s="38"/>
    </row>
    <row r="32" spans="1:17" s="3" customFormat="1" x14ac:dyDescent="0.2">
      <c r="A32" s="61"/>
      <c r="B32" s="61"/>
      <c r="C32" s="61"/>
      <c r="D32" s="61"/>
      <c r="E32" s="39" t="s">
        <v>30</v>
      </c>
      <c r="F32" s="31">
        <f t="shared" si="26"/>
        <v>0</v>
      </c>
      <c r="G32" s="31">
        <f t="shared" si="26"/>
        <v>0</v>
      </c>
      <c r="H32" s="31">
        <f t="shared" si="26"/>
        <v>0</v>
      </c>
      <c r="I32" s="31">
        <f t="shared" si="26"/>
        <v>0</v>
      </c>
      <c r="J32" s="31">
        <f t="shared" si="26"/>
        <v>0</v>
      </c>
      <c r="K32" s="31">
        <f t="shared" si="26"/>
        <v>0</v>
      </c>
      <c r="L32" s="31">
        <f t="shared" si="26"/>
        <v>0</v>
      </c>
      <c r="M32" s="31">
        <f t="shared" si="26"/>
        <v>0</v>
      </c>
      <c r="N32" s="31">
        <f t="shared" ref="N32:P32" si="29">N330</f>
        <v>0</v>
      </c>
      <c r="O32" s="31">
        <f t="shared" si="29"/>
        <v>0</v>
      </c>
      <c r="P32" s="31">
        <f t="shared" si="29"/>
        <v>0</v>
      </c>
      <c r="Q32" s="38"/>
    </row>
    <row r="33" spans="1:17" s="3" customFormat="1" x14ac:dyDescent="0.2">
      <c r="A33" s="62"/>
      <c r="B33" s="62"/>
      <c r="C33" s="62"/>
      <c r="D33" s="62"/>
      <c r="E33" s="52" t="s">
        <v>324</v>
      </c>
      <c r="F33" s="31">
        <f t="shared" si="26"/>
        <v>0</v>
      </c>
      <c r="G33" s="31">
        <f t="shared" si="26"/>
        <v>0</v>
      </c>
      <c r="H33" s="31">
        <f t="shared" si="26"/>
        <v>0</v>
      </c>
      <c r="I33" s="31">
        <f t="shared" si="26"/>
        <v>0</v>
      </c>
      <c r="J33" s="31">
        <f t="shared" si="26"/>
        <v>0</v>
      </c>
      <c r="K33" s="31">
        <f t="shared" si="26"/>
        <v>0</v>
      </c>
      <c r="L33" s="31">
        <f t="shared" si="26"/>
        <v>0</v>
      </c>
      <c r="M33" s="31">
        <f t="shared" si="26"/>
        <v>0</v>
      </c>
      <c r="N33" s="31">
        <f t="shared" ref="N33:P33" si="30">N331</f>
        <v>0</v>
      </c>
      <c r="O33" s="31">
        <f t="shared" si="30"/>
        <v>0</v>
      </c>
      <c r="P33" s="31">
        <f t="shared" si="30"/>
        <v>0</v>
      </c>
      <c r="Q33" s="38"/>
    </row>
    <row r="34" spans="1:17" s="3" customFormat="1" ht="100.5" customHeight="1" x14ac:dyDescent="0.2">
      <c r="A34" s="60" t="s">
        <v>424</v>
      </c>
      <c r="B34" s="60" t="s">
        <v>308</v>
      </c>
      <c r="C34" s="60" t="s">
        <v>14</v>
      </c>
      <c r="D34" s="60" t="s">
        <v>56</v>
      </c>
      <c r="E34" s="37" t="s">
        <v>31</v>
      </c>
      <c r="F34" s="18">
        <f>F42+F47+F52+F57+F63+F68+F74+F79+F84+F90+F95+F100</f>
        <v>0</v>
      </c>
      <c r="G34" s="18">
        <f>G42+G47+G52+G57+G63+G68+G74+G79+G84+G90+G95+G100</f>
        <v>21100</v>
      </c>
      <c r="H34" s="18">
        <f t="shared" ref="H34:P34" si="31">H42+H47+H52+H57+H63+H68+H74+H79+H84+H90+H95+H100</f>
        <v>26100</v>
      </c>
      <c r="I34" s="18">
        <f t="shared" si="31"/>
        <v>26150</v>
      </c>
      <c r="J34" s="18">
        <f t="shared" si="31"/>
        <v>26350</v>
      </c>
      <c r="K34" s="18">
        <f t="shared" si="31"/>
        <v>37100</v>
      </c>
      <c r="L34" s="18">
        <f t="shared" si="31"/>
        <v>37100</v>
      </c>
      <c r="M34" s="18">
        <f t="shared" si="31"/>
        <v>37400</v>
      </c>
      <c r="N34" s="18">
        <f t="shared" si="31"/>
        <v>47450</v>
      </c>
      <c r="O34" s="18">
        <f t="shared" si="31"/>
        <v>47450</v>
      </c>
      <c r="P34" s="18">
        <f t="shared" si="31"/>
        <v>306200</v>
      </c>
      <c r="Q34" s="66" t="s">
        <v>27</v>
      </c>
    </row>
    <row r="35" spans="1:17" s="3" customFormat="1" x14ac:dyDescent="0.2">
      <c r="A35" s="61"/>
      <c r="B35" s="61"/>
      <c r="C35" s="61"/>
      <c r="D35" s="61"/>
      <c r="E35" s="37" t="s">
        <v>28</v>
      </c>
      <c r="F35" s="18">
        <f t="shared" ref="F35:P35" si="32">F43+F48+F53+F58+F64+F69+F75+F80+F85+F91+F96+F101</f>
        <v>0</v>
      </c>
      <c r="G35" s="18">
        <f t="shared" si="32"/>
        <v>0</v>
      </c>
      <c r="H35" s="18">
        <f t="shared" si="32"/>
        <v>0</v>
      </c>
      <c r="I35" s="18">
        <f t="shared" si="32"/>
        <v>0</v>
      </c>
      <c r="J35" s="18">
        <f t="shared" si="32"/>
        <v>0</v>
      </c>
      <c r="K35" s="18">
        <f t="shared" si="32"/>
        <v>0</v>
      </c>
      <c r="L35" s="18">
        <f t="shared" si="32"/>
        <v>0</v>
      </c>
      <c r="M35" s="18">
        <f t="shared" si="32"/>
        <v>0</v>
      </c>
      <c r="N35" s="18">
        <f t="shared" si="32"/>
        <v>0</v>
      </c>
      <c r="O35" s="18">
        <f t="shared" si="32"/>
        <v>0</v>
      </c>
      <c r="P35" s="18">
        <f t="shared" si="32"/>
        <v>0</v>
      </c>
      <c r="Q35" s="72"/>
    </row>
    <row r="36" spans="1:17" s="3" customFormat="1" x14ac:dyDescent="0.2">
      <c r="A36" s="61"/>
      <c r="B36" s="61"/>
      <c r="C36" s="61"/>
      <c r="D36" s="61"/>
      <c r="E36" s="37" t="s">
        <v>29</v>
      </c>
      <c r="F36" s="18">
        <f t="shared" ref="F36:P36" si="33">F44+F49+F54+F59+F65+F70+F76+F81+F86+F92+F97+F102</f>
        <v>0</v>
      </c>
      <c r="G36" s="18">
        <f t="shared" si="33"/>
        <v>21100</v>
      </c>
      <c r="H36" s="18">
        <f t="shared" si="33"/>
        <v>26100</v>
      </c>
      <c r="I36" s="18">
        <f t="shared" si="33"/>
        <v>26150</v>
      </c>
      <c r="J36" s="18">
        <f t="shared" si="33"/>
        <v>26350</v>
      </c>
      <c r="K36" s="18">
        <f t="shared" si="33"/>
        <v>37100</v>
      </c>
      <c r="L36" s="18">
        <f t="shared" si="33"/>
        <v>37100</v>
      </c>
      <c r="M36" s="18">
        <f t="shared" si="33"/>
        <v>37400</v>
      </c>
      <c r="N36" s="18">
        <f t="shared" si="33"/>
        <v>47450</v>
      </c>
      <c r="O36" s="18">
        <f t="shared" si="33"/>
        <v>47450</v>
      </c>
      <c r="P36" s="18">
        <f t="shared" si="33"/>
        <v>306200</v>
      </c>
      <c r="Q36" s="72"/>
    </row>
    <row r="37" spans="1:17" s="3" customFormat="1" x14ac:dyDescent="0.2">
      <c r="A37" s="61"/>
      <c r="B37" s="61"/>
      <c r="C37" s="61"/>
      <c r="D37" s="61"/>
      <c r="E37" s="37" t="s">
        <v>30</v>
      </c>
      <c r="F37" s="18">
        <f t="shared" ref="F37:P37" si="34">F45+F50+F55+F60+F66+F71+F77+F82+F87+F93+F98+F103</f>
        <v>0</v>
      </c>
      <c r="G37" s="18">
        <f t="shared" si="34"/>
        <v>0</v>
      </c>
      <c r="H37" s="18">
        <f t="shared" si="34"/>
        <v>0</v>
      </c>
      <c r="I37" s="18">
        <f t="shared" si="34"/>
        <v>0</v>
      </c>
      <c r="J37" s="18">
        <f t="shared" si="34"/>
        <v>0</v>
      </c>
      <c r="K37" s="18">
        <f t="shared" si="34"/>
        <v>0</v>
      </c>
      <c r="L37" s="18">
        <f t="shared" si="34"/>
        <v>0</v>
      </c>
      <c r="M37" s="18">
        <f t="shared" si="34"/>
        <v>0</v>
      </c>
      <c r="N37" s="18">
        <f t="shared" si="34"/>
        <v>0</v>
      </c>
      <c r="O37" s="18">
        <f t="shared" si="34"/>
        <v>0</v>
      </c>
      <c r="P37" s="18">
        <f t="shared" si="34"/>
        <v>0</v>
      </c>
      <c r="Q37" s="72"/>
    </row>
    <row r="38" spans="1:17" s="3" customFormat="1" x14ac:dyDescent="0.2">
      <c r="A38" s="62"/>
      <c r="B38" s="62"/>
      <c r="C38" s="62"/>
      <c r="D38" s="62"/>
      <c r="E38" s="52" t="s">
        <v>324</v>
      </c>
      <c r="F38" s="18">
        <f t="shared" ref="F38:P38" si="35">F46+F51+F56+F61+F67+F72+F78+F83+F88+F94+F99+F104</f>
        <v>0</v>
      </c>
      <c r="G38" s="18">
        <f t="shared" si="35"/>
        <v>0</v>
      </c>
      <c r="H38" s="18">
        <f t="shared" si="35"/>
        <v>0</v>
      </c>
      <c r="I38" s="18">
        <f t="shared" si="35"/>
        <v>0</v>
      </c>
      <c r="J38" s="18">
        <f t="shared" si="35"/>
        <v>0</v>
      </c>
      <c r="K38" s="18">
        <f t="shared" si="35"/>
        <v>0</v>
      </c>
      <c r="L38" s="18">
        <f t="shared" si="35"/>
        <v>0</v>
      </c>
      <c r="M38" s="18">
        <f t="shared" si="35"/>
        <v>0</v>
      </c>
      <c r="N38" s="18">
        <f t="shared" si="35"/>
        <v>0</v>
      </c>
      <c r="O38" s="18">
        <f t="shared" si="35"/>
        <v>0</v>
      </c>
      <c r="P38" s="18">
        <f t="shared" si="35"/>
        <v>0</v>
      </c>
      <c r="Q38" s="67"/>
    </row>
    <row r="39" spans="1:17" s="3" customFormat="1" x14ac:dyDescent="0.2">
      <c r="A39" s="52"/>
      <c r="B39" s="69" t="s">
        <v>125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1"/>
    </row>
    <row r="40" spans="1:17" s="3" customFormat="1" x14ac:dyDescent="0.2">
      <c r="A40" s="52"/>
      <c r="B40" s="69" t="s">
        <v>325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1"/>
    </row>
    <row r="41" spans="1:17" s="3" customFormat="1" x14ac:dyDescent="0.2">
      <c r="A41" s="52"/>
      <c r="B41" s="69" t="s">
        <v>326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1"/>
    </row>
    <row r="42" spans="1:17" s="3" customFormat="1" ht="44.25" customHeight="1" x14ac:dyDescent="0.2">
      <c r="A42" s="68" t="s">
        <v>16</v>
      </c>
      <c r="B42" s="68" t="s">
        <v>32</v>
      </c>
      <c r="C42" s="68" t="s">
        <v>14</v>
      </c>
      <c r="D42" s="65"/>
      <c r="E42" s="7" t="s">
        <v>31</v>
      </c>
      <c r="F42" s="18">
        <v>0</v>
      </c>
      <c r="G42" s="18">
        <v>20000</v>
      </c>
      <c r="H42" s="18">
        <v>20000</v>
      </c>
      <c r="I42" s="18">
        <v>20000</v>
      </c>
      <c r="J42" s="18">
        <v>20000</v>
      </c>
      <c r="K42" s="18">
        <v>30000</v>
      </c>
      <c r="L42" s="18">
        <v>30000</v>
      </c>
      <c r="M42" s="18">
        <v>30000</v>
      </c>
      <c r="N42" s="18">
        <v>40000</v>
      </c>
      <c r="O42" s="18">
        <v>40000</v>
      </c>
      <c r="P42" s="18">
        <v>250000</v>
      </c>
      <c r="Q42" s="60" t="s">
        <v>327</v>
      </c>
    </row>
    <row r="43" spans="1:17" s="3" customFormat="1" x14ac:dyDescent="0.2">
      <c r="A43" s="68"/>
      <c r="B43" s="68"/>
      <c r="C43" s="68"/>
      <c r="D43" s="65"/>
      <c r="E43" s="7" t="s">
        <v>28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61"/>
    </row>
    <row r="44" spans="1:17" s="3" customFormat="1" x14ac:dyDescent="0.2">
      <c r="A44" s="68"/>
      <c r="B44" s="68"/>
      <c r="C44" s="68"/>
      <c r="D44" s="65"/>
      <c r="E44" s="7" t="s">
        <v>29</v>
      </c>
      <c r="F44" s="18">
        <v>0</v>
      </c>
      <c r="G44" s="18">
        <v>20000</v>
      </c>
      <c r="H44" s="18">
        <v>20000</v>
      </c>
      <c r="I44" s="18">
        <v>20000</v>
      </c>
      <c r="J44" s="18">
        <v>20000</v>
      </c>
      <c r="K44" s="18">
        <v>30000</v>
      </c>
      <c r="L44" s="18">
        <v>30000</v>
      </c>
      <c r="M44" s="18">
        <v>30000</v>
      </c>
      <c r="N44" s="18">
        <v>40000</v>
      </c>
      <c r="O44" s="18">
        <v>40000</v>
      </c>
      <c r="P44" s="18">
        <v>250000</v>
      </c>
      <c r="Q44" s="61"/>
    </row>
    <row r="45" spans="1:17" s="3" customFormat="1" x14ac:dyDescent="0.2">
      <c r="A45" s="68"/>
      <c r="B45" s="68"/>
      <c r="C45" s="68"/>
      <c r="D45" s="65"/>
      <c r="E45" s="7" t="s">
        <v>30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61"/>
    </row>
    <row r="46" spans="1:17" s="3" customFormat="1" ht="44.25" customHeight="1" x14ac:dyDescent="0.2">
      <c r="A46" s="68"/>
      <c r="B46" s="68"/>
      <c r="C46" s="68"/>
      <c r="D46" s="65"/>
      <c r="E46" s="52" t="s">
        <v>324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62"/>
    </row>
    <row r="47" spans="1:17" s="3" customFormat="1" ht="82.5" customHeight="1" x14ac:dyDescent="0.2">
      <c r="A47" s="68" t="s">
        <v>20</v>
      </c>
      <c r="B47" s="68" t="s">
        <v>288</v>
      </c>
      <c r="C47" s="68" t="s">
        <v>14</v>
      </c>
      <c r="D47" s="65"/>
      <c r="E47" s="7" t="s">
        <v>31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68" t="s">
        <v>328</v>
      </c>
    </row>
    <row r="48" spans="1:17" s="3" customFormat="1" x14ac:dyDescent="0.2">
      <c r="A48" s="68"/>
      <c r="B48" s="68"/>
      <c r="C48" s="68"/>
      <c r="D48" s="65"/>
      <c r="E48" s="7" t="s">
        <v>28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68"/>
    </row>
    <row r="49" spans="1:17" s="3" customFormat="1" x14ac:dyDescent="0.2">
      <c r="A49" s="68"/>
      <c r="B49" s="68"/>
      <c r="C49" s="68"/>
      <c r="D49" s="65"/>
      <c r="E49" s="7" t="s">
        <v>29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68"/>
    </row>
    <row r="50" spans="1:17" s="3" customFormat="1" x14ac:dyDescent="0.2">
      <c r="A50" s="68"/>
      <c r="B50" s="68"/>
      <c r="C50" s="68"/>
      <c r="D50" s="65"/>
      <c r="E50" s="7" t="s">
        <v>30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68"/>
    </row>
    <row r="51" spans="1:17" s="3" customFormat="1" ht="28.5" customHeight="1" x14ac:dyDescent="0.2">
      <c r="A51" s="68"/>
      <c r="B51" s="68"/>
      <c r="C51" s="68"/>
      <c r="D51" s="65"/>
      <c r="E51" s="52" t="s">
        <v>324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68"/>
    </row>
    <row r="52" spans="1:17" s="3" customFormat="1" x14ac:dyDescent="0.2">
      <c r="A52" s="68" t="s">
        <v>22</v>
      </c>
      <c r="B52" s="68" t="s">
        <v>33</v>
      </c>
      <c r="C52" s="68" t="s">
        <v>14</v>
      </c>
      <c r="D52" s="68" t="s">
        <v>34</v>
      </c>
      <c r="E52" s="7" t="s">
        <v>31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68" t="s">
        <v>35</v>
      </c>
    </row>
    <row r="53" spans="1:17" s="3" customFormat="1" x14ac:dyDescent="0.2">
      <c r="A53" s="68"/>
      <c r="B53" s="68"/>
      <c r="C53" s="68"/>
      <c r="D53" s="68"/>
      <c r="E53" s="7" t="s">
        <v>28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68"/>
    </row>
    <row r="54" spans="1:17" s="3" customFormat="1" x14ac:dyDescent="0.2">
      <c r="A54" s="68"/>
      <c r="B54" s="68"/>
      <c r="C54" s="68"/>
      <c r="D54" s="68"/>
      <c r="E54" s="7" t="s">
        <v>29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68"/>
    </row>
    <row r="55" spans="1:17" s="3" customFormat="1" x14ac:dyDescent="0.2">
      <c r="A55" s="68"/>
      <c r="B55" s="68"/>
      <c r="C55" s="68"/>
      <c r="D55" s="68"/>
      <c r="E55" s="7" t="s">
        <v>30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68"/>
    </row>
    <row r="56" spans="1:17" s="3" customFormat="1" ht="37.5" customHeight="1" x14ac:dyDescent="0.2">
      <c r="A56" s="68"/>
      <c r="B56" s="68"/>
      <c r="C56" s="68"/>
      <c r="D56" s="68"/>
      <c r="E56" s="52" t="s">
        <v>324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68"/>
    </row>
    <row r="57" spans="1:17" s="3" customFormat="1" ht="36.75" customHeight="1" x14ac:dyDescent="0.2">
      <c r="A57" s="68" t="s">
        <v>36</v>
      </c>
      <c r="B57" s="68" t="s">
        <v>37</v>
      </c>
      <c r="C57" s="68" t="s">
        <v>14</v>
      </c>
      <c r="D57" s="68"/>
      <c r="E57" s="7" t="s">
        <v>31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60" t="s">
        <v>329</v>
      </c>
    </row>
    <row r="58" spans="1:17" s="3" customFormat="1" x14ac:dyDescent="0.2">
      <c r="A58" s="68"/>
      <c r="B58" s="68"/>
      <c r="C58" s="68"/>
      <c r="D58" s="68"/>
      <c r="E58" s="7" t="s">
        <v>28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61"/>
    </row>
    <row r="59" spans="1:17" s="3" customFormat="1" x14ac:dyDescent="0.2">
      <c r="A59" s="68"/>
      <c r="B59" s="68"/>
      <c r="C59" s="68"/>
      <c r="D59" s="68"/>
      <c r="E59" s="7" t="s">
        <v>29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61"/>
    </row>
    <row r="60" spans="1:17" s="3" customFormat="1" x14ac:dyDescent="0.2">
      <c r="A60" s="68"/>
      <c r="B60" s="68"/>
      <c r="C60" s="68"/>
      <c r="D60" s="68"/>
      <c r="E60" s="7" t="s">
        <v>30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61"/>
    </row>
    <row r="61" spans="1:17" s="3" customFormat="1" ht="52.5" customHeight="1" x14ac:dyDescent="0.2">
      <c r="A61" s="68"/>
      <c r="B61" s="68"/>
      <c r="C61" s="68"/>
      <c r="D61" s="68"/>
      <c r="E61" s="52" t="s">
        <v>324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62"/>
    </row>
    <row r="62" spans="1:17" s="3" customFormat="1" x14ac:dyDescent="0.2">
      <c r="A62" s="52"/>
      <c r="B62" s="69" t="s">
        <v>330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3" spans="1:17" s="3" customFormat="1" x14ac:dyDescent="0.2">
      <c r="A63" s="68" t="s">
        <v>38</v>
      </c>
      <c r="B63" s="68" t="s">
        <v>39</v>
      </c>
      <c r="C63" s="68" t="s">
        <v>14</v>
      </c>
      <c r="D63" s="65"/>
      <c r="E63" s="7" t="s">
        <v>31</v>
      </c>
      <c r="F63" s="18">
        <v>0</v>
      </c>
      <c r="G63" s="18">
        <v>0</v>
      </c>
      <c r="H63" s="18">
        <v>5000</v>
      </c>
      <c r="I63" s="18">
        <v>5000</v>
      </c>
      <c r="J63" s="18">
        <v>5200</v>
      </c>
      <c r="K63" s="18">
        <v>5200</v>
      </c>
      <c r="L63" s="18">
        <v>5200</v>
      </c>
      <c r="M63" s="18">
        <v>5500</v>
      </c>
      <c r="N63" s="18">
        <v>5500</v>
      </c>
      <c r="O63" s="18">
        <v>5500</v>
      </c>
      <c r="P63" s="18">
        <v>42100</v>
      </c>
      <c r="Q63" s="60" t="s">
        <v>331</v>
      </c>
    </row>
    <row r="64" spans="1:17" s="3" customFormat="1" x14ac:dyDescent="0.2">
      <c r="A64" s="68"/>
      <c r="B64" s="68"/>
      <c r="C64" s="68"/>
      <c r="D64" s="65"/>
      <c r="E64" s="7" t="s">
        <v>28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61"/>
    </row>
    <row r="65" spans="1:17" s="3" customFormat="1" x14ac:dyDescent="0.2">
      <c r="A65" s="68"/>
      <c r="B65" s="68"/>
      <c r="C65" s="68"/>
      <c r="D65" s="65"/>
      <c r="E65" s="7" t="s">
        <v>29</v>
      </c>
      <c r="F65" s="18">
        <v>0</v>
      </c>
      <c r="G65" s="18">
        <v>0</v>
      </c>
      <c r="H65" s="18">
        <v>5000</v>
      </c>
      <c r="I65" s="18">
        <v>5000</v>
      </c>
      <c r="J65" s="18">
        <v>5200</v>
      </c>
      <c r="K65" s="18">
        <v>5200</v>
      </c>
      <c r="L65" s="18">
        <v>5200</v>
      </c>
      <c r="M65" s="18">
        <v>5500</v>
      </c>
      <c r="N65" s="18">
        <v>5500</v>
      </c>
      <c r="O65" s="18">
        <v>5500</v>
      </c>
      <c r="P65" s="18">
        <v>42100</v>
      </c>
      <c r="Q65" s="61"/>
    </row>
    <row r="66" spans="1:17" s="3" customFormat="1" x14ac:dyDescent="0.2">
      <c r="A66" s="68"/>
      <c r="B66" s="68"/>
      <c r="C66" s="68"/>
      <c r="D66" s="65"/>
      <c r="E66" s="7" t="s">
        <v>30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61"/>
    </row>
    <row r="67" spans="1:17" s="3" customFormat="1" ht="62.25" customHeight="1" x14ac:dyDescent="0.2">
      <c r="A67" s="68"/>
      <c r="B67" s="68"/>
      <c r="C67" s="68"/>
      <c r="D67" s="65"/>
      <c r="E67" s="52" t="s">
        <v>324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62"/>
    </row>
    <row r="68" spans="1:17" s="3" customFormat="1" ht="15" customHeight="1" x14ac:dyDescent="0.2">
      <c r="A68" s="68" t="s">
        <v>40</v>
      </c>
      <c r="B68" s="73" t="s">
        <v>300</v>
      </c>
      <c r="C68" s="68" t="s">
        <v>14</v>
      </c>
      <c r="D68" s="68" t="s">
        <v>41</v>
      </c>
      <c r="E68" s="7" t="s">
        <v>31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68" t="s">
        <v>333</v>
      </c>
    </row>
    <row r="69" spans="1:17" s="3" customFormat="1" x14ac:dyDescent="0.2">
      <c r="A69" s="68"/>
      <c r="B69" s="73"/>
      <c r="C69" s="68"/>
      <c r="D69" s="68"/>
      <c r="E69" s="7" t="s">
        <v>28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68"/>
    </row>
    <row r="70" spans="1:17" s="3" customFormat="1" x14ac:dyDescent="0.2">
      <c r="A70" s="68"/>
      <c r="B70" s="73"/>
      <c r="C70" s="68"/>
      <c r="D70" s="68"/>
      <c r="E70" s="7" t="s">
        <v>29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68"/>
    </row>
    <row r="71" spans="1:17" s="3" customFormat="1" x14ac:dyDescent="0.2">
      <c r="A71" s="68"/>
      <c r="B71" s="73"/>
      <c r="C71" s="68"/>
      <c r="D71" s="68"/>
      <c r="E71" s="7" t="s">
        <v>30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68"/>
    </row>
    <row r="72" spans="1:17" s="3" customFormat="1" ht="42" customHeight="1" x14ac:dyDescent="0.2">
      <c r="A72" s="68"/>
      <c r="B72" s="73"/>
      <c r="C72" s="68"/>
      <c r="D72" s="68"/>
      <c r="E72" s="52" t="s">
        <v>324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68"/>
    </row>
    <row r="73" spans="1:17" s="3" customFormat="1" x14ac:dyDescent="0.2">
      <c r="A73" s="52"/>
      <c r="B73" s="69" t="s">
        <v>332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1"/>
    </row>
    <row r="74" spans="1:17" s="3" customFormat="1" ht="15.75" customHeight="1" x14ac:dyDescent="0.2">
      <c r="A74" s="68" t="s">
        <v>42</v>
      </c>
      <c r="B74" s="68" t="s">
        <v>43</v>
      </c>
      <c r="C74" s="68" t="s">
        <v>14</v>
      </c>
      <c r="D74" s="68"/>
      <c r="E74" s="7" t="s">
        <v>31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68" t="s">
        <v>44</v>
      </c>
    </row>
    <row r="75" spans="1:17" s="3" customFormat="1" x14ac:dyDescent="0.2">
      <c r="A75" s="68"/>
      <c r="B75" s="68"/>
      <c r="C75" s="68"/>
      <c r="D75" s="68"/>
      <c r="E75" s="7" t="s">
        <v>28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68"/>
    </row>
    <row r="76" spans="1:17" s="3" customFormat="1" x14ac:dyDescent="0.2">
      <c r="A76" s="68"/>
      <c r="B76" s="68"/>
      <c r="C76" s="68"/>
      <c r="D76" s="68"/>
      <c r="E76" s="7" t="s">
        <v>29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68"/>
    </row>
    <row r="77" spans="1:17" s="3" customFormat="1" x14ac:dyDescent="0.2">
      <c r="A77" s="68"/>
      <c r="B77" s="68"/>
      <c r="C77" s="68"/>
      <c r="D77" s="68"/>
      <c r="E77" s="7" t="s">
        <v>30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68"/>
    </row>
    <row r="78" spans="1:17" s="3" customFormat="1" x14ac:dyDescent="0.2">
      <c r="A78" s="68"/>
      <c r="B78" s="68"/>
      <c r="C78" s="68"/>
      <c r="D78" s="68"/>
      <c r="E78" s="52" t="s">
        <v>324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68"/>
    </row>
    <row r="79" spans="1:17" s="3" customFormat="1" ht="16.5" customHeight="1" x14ac:dyDescent="0.2">
      <c r="A79" s="68" t="s">
        <v>45</v>
      </c>
      <c r="B79" s="68" t="s">
        <v>334</v>
      </c>
      <c r="C79" s="68" t="s">
        <v>14</v>
      </c>
      <c r="D79" s="73" t="s">
        <v>34</v>
      </c>
      <c r="E79" s="7" t="s">
        <v>31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68" t="s">
        <v>46</v>
      </c>
    </row>
    <row r="80" spans="1:17" s="3" customFormat="1" x14ac:dyDescent="0.2">
      <c r="A80" s="68"/>
      <c r="B80" s="68"/>
      <c r="C80" s="68"/>
      <c r="D80" s="73"/>
      <c r="E80" s="7" t="s">
        <v>28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68"/>
    </row>
    <row r="81" spans="1:17" s="3" customFormat="1" x14ac:dyDescent="0.2">
      <c r="A81" s="68"/>
      <c r="B81" s="68"/>
      <c r="C81" s="68"/>
      <c r="D81" s="73"/>
      <c r="E81" s="7" t="s">
        <v>29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68"/>
    </row>
    <row r="82" spans="1:17" s="3" customFormat="1" x14ac:dyDescent="0.2">
      <c r="A82" s="68"/>
      <c r="B82" s="68"/>
      <c r="C82" s="68"/>
      <c r="D82" s="73"/>
      <c r="E82" s="7" t="s">
        <v>30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68"/>
    </row>
    <row r="83" spans="1:17" s="3" customFormat="1" ht="45.75" customHeight="1" x14ac:dyDescent="0.2">
      <c r="A83" s="68"/>
      <c r="B83" s="68"/>
      <c r="C83" s="68"/>
      <c r="D83" s="73"/>
      <c r="E83" s="52" t="s">
        <v>324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68"/>
    </row>
    <row r="84" spans="1:17" s="3" customFormat="1" ht="71.25" customHeight="1" x14ac:dyDescent="0.2">
      <c r="A84" s="68" t="s">
        <v>47</v>
      </c>
      <c r="B84" s="68" t="s">
        <v>48</v>
      </c>
      <c r="C84" s="68" t="s">
        <v>14</v>
      </c>
      <c r="D84" s="68"/>
      <c r="E84" s="7" t="s">
        <v>31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60" t="s">
        <v>49</v>
      </c>
    </row>
    <row r="85" spans="1:17" s="3" customFormat="1" x14ac:dyDescent="0.2">
      <c r="A85" s="68"/>
      <c r="B85" s="68"/>
      <c r="C85" s="68"/>
      <c r="D85" s="68"/>
      <c r="E85" s="7" t="s">
        <v>28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61"/>
    </row>
    <row r="86" spans="1:17" s="3" customFormat="1" x14ac:dyDescent="0.2">
      <c r="A86" s="68"/>
      <c r="B86" s="68"/>
      <c r="C86" s="68"/>
      <c r="D86" s="68"/>
      <c r="E86" s="7" t="s">
        <v>29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61"/>
    </row>
    <row r="87" spans="1:17" s="3" customFormat="1" x14ac:dyDescent="0.2">
      <c r="A87" s="68"/>
      <c r="B87" s="68"/>
      <c r="C87" s="68"/>
      <c r="D87" s="68"/>
      <c r="E87" s="7" t="s">
        <v>30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61"/>
    </row>
    <row r="88" spans="1:17" s="3" customFormat="1" ht="39.75" customHeight="1" x14ac:dyDescent="0.2">
      <c r="A88" s="68"/>
      <c r="B88" s="68"/>
      <c r="C88" s="68"/>
      <c r="D88" s="68"/>
      <c r="E88" s="52" t="s">
        <v>324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62"/>
    </row>
    <row r="89" spans="1:17" s="3" customFormat="1" x14ac:dyDescent="0.2">
      <c r="A89" s="52"/>
      <c r="B89" s="69" t="s">
        <v>335</v>
      </c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1"/>
    </row>
    <row r="90" spans="1:17" s="3" customFormat="1" ht="27" customHeight="1" x14ac:dyDescent="0.2">
      <c r="A90" s="68" t="s">
        <v>50</v>
      </c>
      <c r="B90" s="68" t="s">
        <v>51</v>
      </c>
      <c r="C90" s="68" t="s">
        <v>14</v>
      </c>
      <c r="D90" s="68"/>
      <c r="E90" s="7" t="s">
        <v>31</v>
      </c>
      <c r="F90" s="18">
        <v>0</v>
      </c>
      <c r="G90" s="18">
        <v>1000</v>
      </c>
      <c r="H90" s="18">
        <v>1000</v>
      </c>
      <c r="I90" s="18">
        <v>1000</v>
      </c>
      <c r="J90" s="18">
        <v>1000</v>
      </c>
      <c r="K90" s="18">
        <v>1700</v>
      </c>
      <c r="L90" s="18">
        <v>1700</v>
      </c>
      <c r="M90" s="18">
        <v>1700</v>
      </c>
      <c r="N90" s="18">
        <v>1700</v>
      </c>
      <c r="O90" s="18">
        <v>1700</v>
      </c>
      <c r="P90" s="18">
        <v>12500</v>
      </c>
      <c r="Q90" s="68" t="s">
        <v>336</v>
      </c>
    </row>
    <row r="91" spans="1:17" s="3" customFormat="1" x14ac:dyDescent="0.2">
      <c r="A91" s="68"/>
      <c r="B91" s="68"/>
      <c r="C91" s="68"/>
      <c r="D91" s="68"/>
      <c r="E91" s="7" t="s">
        <v>28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68"/>
    </row>
    <row r="92" spans="1:17" s="3" customFormat="1" x14ac:dyDescent="0.2">
      <c r="A92" s="68"/>
      <c r="B92" s="68"/>
      <c r="C92" s="68"/>
      <c r="D92" s="68"/>
      <c r="E92" s="7" t="s">
        <v>29</v>
      </c>
      <c r="F92" s="18">
        <v>0</v>
      </c>
      <c r="G92" s="18">
        <v>1000</v>
      </c>
      <c r="H92" s="18">
        <v>1000</v>
      </c>
      <c r="I92" s="18">
        <v>1000</v>
      </c>
      <c r="J92" s="18">
        <v>1000</v>
      </c>
      <c r="K92" s="18">
        <v>1700</v>
      </c>
      <c r="L92" s="18">
        <v>1700</v>
      </c>
      <c r="M92" s="18">
        <v>1700</v>
      </c>
      <c r="N92" s="18">
        <v>1700</v>
      </c>
      <c r="O92" s="18">
        <v>1700</v>
      </c>
      <c r="P92" s="18">
        <v>12500</v>
      </c>
      <c r="Q92" s="68"/>
    </row>
    <row r="93" spans="1:17" s="3" customFormat="1" x14ac:dyDescent="0.2">
      <c r="A93" s="68"/>
      <c r="B93" s="68"/>
      <c r="C93" s="68"/>
      <c r="D93" s="68"/>
      <c r="E93" s="7" t="s">
        <v>30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68"/>
    </row>
    <row r="94" spans="1:17" s="3" customFormat="1" x14ac:dyDescent="0.2">
      <c r="A94" s="68"/>
      <c r="B94" s="68"/>
      <c r="C94" s="68"/>
      <c r="D94" s="68"/>
      <c r="E94" s="52" t="s">
        <v>324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68"/>
    </row>
    <row r="95" spans="1:17" s="3" customFormat="1" ht="27" customHeight="1" x14ac:dyDescent="0.2">
      <c r="A95" s="68" t="s">
        <v>52</v>
      </c>
      <c r="B95" s="73" t="s">
        <v>53</v>
      </c>
      <c r="C95" s="68" t="s">
        <v>14</v>
      </c>
      <c r="D95" s="73" t="s">
        <v>34</v>
      </c>
      <c r="E95" s="7" t="s">
        <v>31</v>
      </c>
      <c r="F95" s="18">
        <v>0</v>
      </c>
      <c r="G95" s="18">
        <v>100</v>
      </c>
      <c r="H95" s="18">
        <v>100</v>
      </c>
      <c r="I95" s="18">
        <v>150</v>
      </c>
      <c r="J95" s="18">
        <v>150</v>
      </c>
      <c r="K95" s="18">
        <v>200</v>
      </c>
      <c r="L95" s="18">
        <v>200</v>
      </c>
      <c r="M95" s="18">
        <v>200</v>
      </c>
      <c r="N95" s="18">
        <v>250</v>
      </c>
      <c r="O95" s="18">
        <v>250</v>
      </c>
      <c r="P95" s="18">
        <v>1600</v>
      </c>
      <c r="Q95" s="68" t="s">
        <v>337</v>
      </c>
    </row>
    <row r="96" spans="1:17" s="3" customFormat="1" x14ac:dyDescent="0.2">
      <c r="A96" s="68"/>
      <c r="B96" s="73"/>
      <c r="C96" s="68"/>
      <c r="D96" s="73"/>
      <c r="E96" s="7" t="s">
        <v>28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68"/>
    </row>
    <row r="97" spans="1:17" s="3" customFormat="1" x14ac:dyDescent="0.2">
      <c r="A97" s="68"/>
      <c r="B97" s="73"/>
      <c r="C97" s="68"/>
      <c r="D97" s="73"/>
      <c r="E97" s="7" t="s">
        <v>29</v>
      </c>
      <c r="F97" s="18">
        <v>0</v>
      </c>
      <c r="G97" s="18">
        <v>100</v>
      </c>
      <c r="H97" s="18">
        <v>100</v>
      </c>
      <c r="I97" s="18">
        <v>150</v>
      </c>
      <c r="J97" s="18">
        <v>150</v>
      </c>
      <c r="K97" s="18">
        <v>200</v>
      </c>
      <c r="L97" s="18">
        <v>200</v>
      </c>
      <c r="M97" s="18">
        <v>200</v>
      </c>
      <c r="N97" s="18">
        <v>250</v>
      </c>
      <c r="O97" s="18">
        <v>250</v>
      </c>
      <c r="P97" s="18">
        <v>1600</v>
      </c>
      <c r="Q97" s="68"/>
    </row>
    <row r="98" spans="1:17" s="3" customFormat="1" x14ac:dyDescent="0.2">
      <c r="A98" s="68"/>
      <c r="B98" s="73"/>
      <c r="C98" s="68"/>
      <c r="D98" s="73"/>
      <c r="E98" s="7" t="s">
        <v>30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68"/>
    </row>
    <row r="99" spans="1:17" s="3" customFormat="1" ht="38.25" customHeight="1" x14ac:dyDescent="0.2">
      <c r="A99" s="68"/>
      <c r="B99" s="73"/>
      <c r="C99" s="68"/>
      <c r="D99" s="73"/>
      <c r="E99" s="52" t="s">
        <v>324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68"/>
    </row>
    <row r="100" spans="1:17" s="3" customFormat="1" ht="45.75" customHeight="1" x14ac:dyDescent="0.2">
      <c r="A100" s="68" t="s">
        <v>54</v>
      </c>
      <c r="B100" s="73" t="s">
        <v>55</v>
      </c>
      <c r="C100" s="68" t="s">
        <v>14</v>
      </c>
      <c r="D100" s="68" t="s">
        <v>56</v>
      </c>
      <c r="E100" s="7" t="s">
        <v>31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60" t="s">
        <v>278</v>
      </c>
    </row>
    <row r="101" spans="1:17" s="3" customFormat="1" x14ac:dyDescent="0.2">
      <c r="A101" s="68"/>
      <c r="B101" s="73"/>
      <c r="C101" s="68"/>
      <c r="D101" s="68"/>
      <c r="E101" s="7" t="s">
        <v>28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61"/>
    </row>
    <row r="102" spans="1:17" s="3" customFormat="1" x14ac:dyDescent="0.2">
      <c r="A102" s="68"/>
      <c r="B102" s="73"/>
      <c r="C102" s="68"/>
      <c r="D102" s="68"/>
      <c r="E102" s="7" t="s">
        <v>29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61"/>
    </row>
    <row r="103" spans="1:17" s="3" customFormat="1" x14ac:dyDescent="0.2">
      <c r="A103" s="68"/>
      <c r="B103" s="73"/>
      <c r="C103" s="68"/>
      <c r="D103" s="68"/>
      <c r="E103" s="7" t="s">
        <v>30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61"/>
    </row>
    <row r="104" spans="1:17" s="3" customFormat="1" ht="98.25" customHeight="1" x14ac:dyDescent="0.2">
      <c r="A104" s="68"/>
      <c r="B104" s="73"/>
      <c r="C104" s="68"/>
      <c r="D104" s="68"/>
      <c r="E104" s="52" t="s">
        <v>324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62"/>
    </row>
    <row r="105" spans="1:17" s="3" customFormat="1" ht="49.5" customHeight="1" x14ac:dyDescent="0.2">
      <c r="A105" s="68" t="s">
        <v>430</v>
      </c>
      <c r="B105" s="68" t="s">
        <v>309</v>
      </c>
      <c r="C105" s="68" t="s">
        <v>14</v>
      </c>
      <c r="D105" s="68" t="s">
        <v>58</v>
      </c>
      <c r="E105" s="7" t="s">
        <v>31</v>
      </c>
      <c r="F105" s="18">
        <f>F113+F118+F123+F128+F133+F139+F144+F150+F155+F160+F166+F171+F177</f>
        <v>20431</v>
      </c>
      <c r="G105" s="18">
        <f t="shared" ref="G105:K105" si="36">G113+G118+G123+G128+G133+G139+G144+G150+G155+G160+G166+G171+G177</f>
        <v>21817.599999999999</v>
      </c>
      <c r="H105" s="18">
        <f t="shared" si="36"/>
        <v>22045.3</v>
      </c>
      <c r="I105" s="18">
        <f t="shared" si="36"/>
        <v>27266.1</v>
      </c>
      <c r="J105" s="18">
        <f t="shared" si="36"/>
        <v>27977.599999999999</v>
      </c>
      <c r="K105" s="18">
        <f t="shared" si="36"/>
        <v>28285.599999999999</v>
      </c>
      <c r="L105" s="18">
        <f>L113+L118+L123+L128+L133+L139+L144+L150+L155+L160+L166+L171+L177</f>
        <v>33416.5</v>
      </c>
      <c r="M105" s="18">
        <f t="shared" ref="M105:P105" si="37">M113+M118+M123+M128+M133+M139+M144+M150+M155+M160+M166+M171+M177</f>
        <v>34121.5</v>
      </c>
      <c r="N105" s="18">
        <f t="shared" si="37"/>
        <v>34333.5</v>
      </c>
      <c r="O105" s="18">
        <f t="shared" si="37"/>
        <v>39553</v>
      </c>
      <c r="P105" s="18">
        <f t="shared" si="37"/>
        <v>289247.7</v>
      </c>
      <c r="Q105" s="65" t="s">
        <v>27</v>
      </c>
    </row>
    <row r="106" spans="1:17" s="3" customFormat="1" x14ac:dyDescent="0.2">
      <c r="A106" s="68"/>
      <c r="B106" s="68"/>
      <c r="C106" s="68"/>
      <c r="D106" s="68"/>
      <c r="E106" s="7" t="s">
        <v>28</v>
      </c>
      <c r="F106" s="18">
        <f t="shared" ref="F106:K109" si="38">F114+F119+F124+F129+F134+F140+F145+F151+F156+F161+F167+F172+F178</f>
        <v>0</v>
      </c>
      <c r="G106" s="18">
        <f t="shared" si="38"/>
        <v>0</v>
      </c>
      <c r="H106" s="18">
        <f t="shared" si="38"/>
        <v>0</v>
      </c>
      <c r="I106" s="18">
        <f t="shared" si="38"/>
        <v>0</v>
      </c>
      <c r="J106" s="18">
        <f t="shared" si="38"/>
        <v>0</v>
      </c>
      <c r="K106" s="18">
        <f t="shared" si="38"/>
        <v>0</v>
      </c>
      <c r="L106" s="18">
        <f t="shared" ref="L106:P106" si="39">L114+L119+L124+L129+L134+L140+L145+L151+L156+L161+L167+L172+L178</f>
        <v>0</v>
      </c>
      <c r="M106" s="18">
        <f t="shared" si="39"/>
        <v>0</v>
      </c>
      <c r="N106" s="18">
        <f t="shared" si="39"/>
        <v>0</v>
      </c>
      <c r="O106" s="18">
        <f t="shared" si="39"/>
        <v>0</v>
      </c>
      <c r="P106" s="18">
        <f t="shared" si="39"/>
        <v>0</v>
      </c>
      <c r="Q106" s="65"/>
    </row>
    <row r="107" spans="1:17" s="3" customFormat="1" x14ac:dyDescent="0.2">
      <c r="A107" s="68"/>
      <c r="B107" s="68"/>
      <c r="C107" s="68"/>
      <c r="D107" s="68"/>
      <c r="E107" s="23" t="s">
        <v>29</v>
      </c>
      <c r="F107" s="18">
        <f t="shared" si="38"/>
        <v>20431</v>
      </c>
      <c r="G107" s="18">
        <f t="shared" si="38"/>
        <v>21817.599999999999</v>
      </c>
      <c r="H107" s="18">
        <f t="shared" si="38"/>
        <v>22045.3</v>
      </c>
      <c r="I107" s="18">
        <f t="shared" si="38"/>
        <v>27266.1</v>
      </c>
      <c r="J107" s="18">
        <f t="shared" si="38"/>
        <v>27977.599999999999</v>
      </c>
      <c r="K107" s="18">
        <f t="shared" si="38"/>
        <v>28285.599999999999</v>
      </c>
      <c r="L107" s="18">
        <f t="shared" ref="L107:P107" si="40">L115+L120+L125+L130+L135+L141+L146+L152+L157+L162+L168+L173+L179</f>
        <v>33416.5</v>
      </c>
      <c r="M107" s="18">
        <f t="shared" si="40"/>
        <v>34121.5</v>
      </c>
      <c r="N107" s="18">
        <f t="shared" si="40"/>
        <v>34333.5</v>
      </c>
      <c r="O107" s="18">
        <f t="shared" si="40"/>
        <v>39553</v>
      </c>
      <c r="P107" s="18">
        <f t="shared" si="40"/>
        <v>289247.7</v>
      </c>
      <c r="Q107" s="74"/>
    </row>
    <row r="108" spans="1:17" s="3" customFormat="1" x14ac:dyDescent="0.2">
      <c r="A108" s="68"/>
      <c r="B108" s="68"/>
      <c r="C108" s="68"/>
      <c r="D108" s="68"/>
      <c r="E108" s="7" t="s">
        <v>30</v>
      </c>
      <c r="F108" s="18">
        <f t="shared" si="38"/>
        <v>0</v>
      </c>
      <c r="G108" s="18">
        <f t="shared" si="38"/>
        <v>0</v>
      </c>
      <c r="H108" s="18">
        <f t="shared" si="38"/>
        <v>0</v>
      </c>
      <c r="I108" s="18">
        <f t="shared" si="38"/>
        <v>0</v>
      </c>
      <c r="J108" s="18">
        <f t="shared" si="38"/>
        <v>0</v>
      </c>
      <c r="K108" s="18">
        <f t="shared" si="38"/>
        <v>0</v>
      </c>
      <c r="L108" s="18">
        <f t="shared" ref="L108:P108" si="41">L116+L121+L126+L131+L136+L142+L147+L153+L158+L163+L169+L174+L180</f>
        <v>0</v>
      </c>
      <c r="M108" s="18">
        <f t="shared" si="41"/>
        <v>0</v>
      </c>
      <c r="N108" s="18">
        <f t="shared" si="41"/>
        <v>0</v>
      </c>
      <c r="O108" s="18">
        <f t="shared" si="41"/>
        <v>0</v>
      </c>
      <c r="P108" s="18">
        <f t="shared" si="41"/>
        <v>0</v>
      </c>
      <c r="Q108" s="65"/>
    </row>
    <row r="109" spans="1:17" s="3" customFormat="1" x14ac:dyDescent="0.2">
      <c r="A109" s="68"/>
      <c r="B109" s="68"/>
      <c r="C109" s="68"/>
      <c r="D109" s="68"/>
      <c r="E109" s="52" t="s">
        <v>324</v>
      </c>
      <c r="F109" s="18">
        <f t="shared" si="38"/>
        <v>0</v>
      </c>
      <c r="G109" s="18">
        <f t="shared" si="38"/>
        <v>0</v>
      </c>
      <c r="H109" s="18">
        <f t="shared" si="38"/>
        <v>0</v>
      </c>
      <c r="I109" s="18">
        <f t="shared" si="38"/>
        <v>0</v>
      </c>
      <c r="J109" s="18">
        <f t="shared" si="38"/>
        <v>0</v>
      </c>
      <c r="K109" s="18">
        <f t="shared" si="38"/>
        <v>0</v>
      </c>
      <c r="L109" s="18">
        <f t="shared" ref="L109:P109" si="42">L117+L122+L127+L132+L137+L143+L148+L154+L159+L164+L170+L175+L181</f>
        <v>0</v>
      </c>
      <c r="M109" s="18">
        <f t="shared" si="42"/>
        <v>0</v>
      </c>
      <c r="N109" s="18">
        <f t="shared" si="42"/>
        <v>0</v>
      </c>
      <c r="O109" s="18">
        <f t="shared" si="42"/>
        <v>0</v>
      </c>
      <c r="P109" s="18">
        <f t="shared" si="42"/>
        <v>0</v>
      </c>
      <c r="Q109" s="65"/>
    </row>
    <row r="110" spans="1:17" s="3" customFormat="1" x14ac:dyDescent="0.2">
      <c r="A110" s="52"/>
      <c r="B110" s="69" t="s">
        <v>125</v>
      </c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1"/>
    </row>
    <row r="111" spans="1:17" s="3" customFormat="1" x14ac:dyDescent="0.2">
      <c r="A111" s="52"/>
      <c r="B111" s="69" t="s">
        <v>57</v>
      </c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1"/>
    </row>
    <row r="112" spans="1:17" s="3" customFormat="1" x14ac:dyDescent="0.2">
      <c r="A112" s="52"/>
      <c r="B112" s="69" t="s">
        <v>338</v>
      </c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1"/>
    </row>
    <row r="113" spans="1:17" s="3" customFormat="1" x14ac:dyDescent="0.2">
      <c r="A113" s="68" t="s">
        <v>16</v>
      </c>
      <c r="B113" s="68" t="s">
        <v>59</v>
      </c>
      <c r="C113" s="68" t="s">
        <v>14</v>
      </c>
      <c r="D113" s="68"/>
      <c r="E113" s="7" t="s">
        <v>31</v>
      </c>
      <c r="F113" s="18">
        <v>200</v>
      </c>
      <c r="G113" s="18">
        <v>250</v>
      </c>
      <c r="H113" s="18">
        <v>250</v>
      </c>
      <c r="I113" s="18">
        <v>250</v>
      </c>
      <c r="J113" s="18">
        <v>250</v>
      </c>
      <c r="K113" s="18">
        <v>300</v>
      </c>
      <c r="L113" s="18">
        <v>300</v>
      </c>
      <c r="M113" s="18">
        <v>300</v>
      </c>
      <c r="N113" s="18">
        <v>300</v>
      </c>
      <c r="O113" s="18">
        <v>300</v>
      </c>
      <c r="P113" s="18">
        <v>2700</v>
      </c>
      <c r="Q113" s="68" t="s">
        <v>60</v>
      </c>
    </row>
    <row r="114" spans="1:17" s="3" customFormat="1" x14ac:dyDescent="0.2">
      <c r="A114" s="68"/>
      <c r="B114" s="68"/>
      <c r="C114" s="68"/>
      <c r="D114" s="68"/>
      <c r="E114" s="7" t="s">
        <v>28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68"/>
    </row>
    <row r="115" spans="1:17" s="3" customFormat="1" x14ac:dyDescent="0.2">
      <c r="A115" s="68"/>
      <c r="B115" s="68"/>
      <c r="C115" s="68"/>
      <c r="D115" s="68"/>
      <c r="E115" s="7" t="s">
        <v>29</v>
      </c>
      <c r="F115" s="18">
        <v>200</v>
      </c>
      <c r="G115" s="18">
        <v>250</v>
      </c>
      <c r="H115" s="18">
        <v>250</v>
      </c>
      <c r="I115" s="18">
        <v>250</v>
      </c>
      <c r="J115" s="18">
        <v>250</v>
      </c>
      <c r="K115" s="18">
        <v>300</v>
      </c>
      <c r="L115" s="18">
        <v>300</v>
      </c>
      <c r="M115" s="18">
        <v>300</v>
      </c>
      <c r="N115" s="18">
        <v>300</v>
      </c>
      <c r="O115" s="18">
        <v>300</v>
      </c>
      <c r="P115" s="18">
        <v>2700</v>
      </c>
      <c r="Q115" s="68"/>
    </row>
    <row r="116" spans="1:17" s="3" customFormat="1" x14ac:dyDescent="0.2">
      <c r="A116" s="68"/>
      <c r="B116" s="68"/>
      <c r="C116" s="68"/>
      <c r="D116" s="68"/>
      <c r="E116" s="7" t="s">
        <v>30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68"/>
    </row>
    <row r="117" spans="1:17" s="3" customFormat="1" x14ac:dyDescent="0.2">
      <c r="A117" s="68"/>
      <c r="B117" s="68"/>
      <c r="C117" s="68"/>
      <c r="D117" s="68"/>
      <c r="E117" s="52" t="s">
        <v>324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68"/>
    </row>
    <row r="118" spans="1:17" s="3" customFormat="1" x14ac:dyDescent="0.2">
      <c r="A118" s="68" t="s">
        <v>20</v>
      </c>
      <c r="B118" s="68" t="s">
        <v>61</v>
      </c>
      <c r="C118" s="68" t="s">
        <v>14</v>
      </c>
      <c r="D118" s="68"/>
      <c r="E118" s="7" t="s">
        <v>31</v>
      </c>
      <c r="F118" s="18">
        <v>170</v>
      </c>
      <c r="G118" s="18">
        <v>180</v>
      </c>
      <c r="H118" s="18">
        <v>190</v>
      </c>
      <c r="I118" s="18">
        <v>200</v>
      </c>
      <c r="J118" s="18">
        <v>210</v>
      </c>
      <c r="K118" s="18">
        <v>220</v>
      </c>
      <c r="L118" s="18">
        <v>230</v>
      </c>
      <c r="M118" s="18">
        <v>240</v>
      </c>
      <c r="N118" s="18">
        <v>250</v>
      </c>
      <c r="O118" s="18">
        <v>260</v>
      </c>
      <c r="P118" s="18">
        <v>2150</v>
      </c>
      <c r="Q118" s="68" t="s">
        <v>62</v>
      </c>
    </row>
    <row r="119" spans="1:17" s="3" customFormat="1" x14ac:dyDescent="0.2">
      <c r="A119" s="68"/>
      <c r="B119" s="68"/>
      <c r="C119" s="68"/>
      <c r="D119" s="68"/>
      <c r="E119" s="7" t="s">
        <v>28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68"/>
    </row>
    <row r="120" spans="1:17" s="3" customFormat="1" x14ac:dyDescent="0.2">
      <c r="A120" s="68"/>
      <c r="B120" s="68"/>
      <c r="C120" s="68"/>
      <c r="D120" s="68"/>
      <c r="E120" s="7" t="s">
        <v>29</v>
      </c>
      <c r="F120" s="18">
        <v>170</v>
      </c>
      <c r="G120" s="18">
        <v>180</v>
      </c>
      <c r="H120" s="18">
        <v>190</v>
      </c>
      <c r="I120" s="18">
        <v>200</v>
      </c>
      <c r="J120" s="18">
        <v>210</v>
      </c>
      <c r="K120" s="18">
        <v>220</v>
      </c>
      <c r="L120" s="18">
        <v>230</v>
      </c>
      <c r="M120" s="18">
        <v>240</v>
      </c>
      <c r="N120" s="18">
        <v>250</v>
      </c>
      <c r="O120" s="18">
        <v>260</v>
      </c>
      <c r="P120" s="18">
        <v>2150</v>
      </c>
      <c r="Q120" s="68"/>
    </row>
    <row r="121" spans="1:17" s="3" customFormat="1" x14ac:dyDescent="0.2">
      <c r="A121" s="68"/>
      <c r="B121" s="68"/>
      <c r="C121" s="68"/>
      <c r="D121" s="68"/>
      <c r="E121" s="7" t="s">
        <v>30</v>
      </c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0</v>
      </c>
      <c r="P121" s="18">
        <v>0</v>
      </c>
      <c r="Q121" s="68"/>
    </row>
    <row r="122" spans="1:17" s="3" customFormat="1" x14ac:dyDescent="0.2">
      <c r="A122" s="68"/>
      <c r="B122" s="68"/>
      <c r="C122" s="68"/>
      <c r="D122" s="68"/>
      <c r="E122" s="52" t="s">
        <v>324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68"/>
    </row>
    <row r="123" spans="1:17" s="3" customFormat="1" x14ac:dyDescent="0.2">
      <c r="A123" s="68" t="s">
        <v>22</v>
      </c>
      <c r="B123" s="68" t="s">
        <v>15</v>
      </c>
      <c r="C123" s="68" t="s">
        <v>14</v>
      </c>
      <c r="D123" s="68" t="s">
        <v>18</v>
      </c>
      <c r="E123" s="7" t="s">
        <v>31</v>
      </c>
      <c r="F123" s="18">
        <v>4011</v>
      </c>
      <c r="G123" s="18">
        <v>4287.6000000000004</v>
      </c>
      <c r="H123" s="18">
        <v>4505.3</v>
      </c>
      <c r="I123" s="18">
        <v>4716.1000000000004</v>
      </c>
      <c r="J123" s="18">
        <v>4917.6000000000004</v>
      </c>
      <c r="K123" s="18">
        <v>5165.6000000000004</v>
      </c>
      <c r="L123" s="18">
        <v>5286.5</v>
      </c>
      <c r="M123" s="18">
        <v>5481.5</v>
      </c>
      <c r="N123" s="18">
        <v>5683.5</v>
      </c>
      <c r="O123" s="18">
        <v>5893</v>
      </c>
      <c r="P123" s="18">
        <v>49947.7</v>
      </c>
      <c r="Q123" s="68" t="s">
        <v>339</v>
      </c>
    </row>
    <row r="124" spans="1:17" s="3" customFormat="1" x14ac:dyDescent="0.2">
      <c r="A124" s="68"/>
      <c r="B124" s="68"/>
      <c r="C124" s="68"/>
      <c r="D124" s="68"/>
      <c r="E124" s="7" t="s">
        <v>28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68"/>
    </row>
    <row r="125" spans="1:17" s="3" customFormat="1" x14ac:dyDescent="0.2">
      <c r="A125" s="68"/>
      <c r="B125" s="68"/>
      <c r="C125" s="68"/>
      <c r="D125" s="68"/>
      <c r="E125" s="7" t="s">
        <v>29</v>
      </c>
      <c r="F125" s="18">
        <v>4011</v>
      </c>
      <c r="G125" s="18">
        <v>4287.6000000000004</v>
      </c>
      <c r="H125" s="18">
        <v>4505.3</v>
      </c>
      <c r="I125" s="18">
        <v>4716.1000000000004</v>
      </c>
      <c r="J125" s="18">
        <v>4917.6000000000004</v>
      </c>
      <c r="K125" s="18">
        <v>5165.6000000000004</v>
      </c>
      <c r="L125" s="18">
        <v>5286.5</v>
      </c>
      <c r="M125" s="18">
        <v>5481.5</v>
      </c>
      <c r="N125" s="18">
        <v>5683.5</v>
      </c>
      <c r="O125" s="18">
        <v>5893</v>
      </c>
      <c r="P125" s="18">
        <v>49947.7</v>
      </c>
      <c r="Q125" s="68"/>
    </row>
    <row r="126" spans="1:17" s="3" customFormat="1" x14ac:dyDescent="0.2">
      <c r="A126" s="68"/>
      <c r="B126" s="68"/>
      <c r="C126" s="68"/>
      <c r="D126" s="68"/>
      <c r="E126" s="7" t="s">
        <v>30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68"/>
    </row>
    <row r="127" spans="1:17" s="3" customFormat="1" x14ac:dyDescent="0.2">
      <c r="A127" s="68"/>
      <c r="B127" s="68"/>
      <c r="C127" s="68"/>
      <c r="D127" s="68"/>
      <c r="E127" s="52" t="s">
        <v>324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68"/>
    </row>
    <row r="128" spans="1:17" s="3" customFormat="1" x14ac:dyDescent="0.2">
      <c r="A128" s="68" t="s">
        <v>36</v>
      </c>
      <c r="B128" s="68" t="s">
        <v>63</v>
      </c>
      <c r="C128" s="68" t="s">
        <v>14</v>
      </c>
      <c r="D128" s="68"/>
      <c r="E128" s="7" t="s">
        <v>31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68" t="s">
        <v>340</v>
      </c>
    </row>
    <row r="129" spans="1:17" s="3" customFormat="1" x14ac:dyDescent="0.2">
      <c r="A129" s="68"/>
      <c r="B129" s="68"/>
      <c r="C129" s="68"/>
      <c r="D129" s="68"/>
      <c r="E129" s="7" t="s">
        <v>28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68"/>
    </row>
    <row r="130" spans="1:17" s="3" customFormat="1" x14ac:dyDescent="0.2">
      <c r="A130" s="68"/>
      <c r="B130" s="68"/>
      <c r="C130" s="68"/>
      <c r="D130" s="68"/>
      <c r="E130" s="7" t="s">
        <v>29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68"/>
    </row>
    <row r="131" spans="1:17" s="3" customFormat="1" x14ac:dyDescent="0.2">
      <c r="A131" s="68"/>
      <c r="B131" s="68"/>
      <c r="C131" s="68"/>
      <c r="D131" s="68"/>
      <c r="E131" s="7" t="s">
        <v>30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68"/>
    </row>
    <row r="132" spans="1:17" s="3" customFormat="1" ht="39.75" customHeight="1" x14ac:dyDescent="0.2">
      <c r="A132" s="68"/>
      <c r="B132" s="68"/>
      <c r="C132" s="68"/>
      <c r="D132" s="68"/>
      <c r="E132" s="52" t="s">
        <v>324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68"/>
    </row>
    <row r="133" spans="1:17" s="3" customFormat="1" x14ac:dyDescent="0.2">
      <c r="A133" s="68" t="s">
        <v>38</v>
      </c>
      <c r="B133" s="68" t="s">
        <v>19</v>
      </c>
      <c r="C133" s="68" t="s">
        <v>14</v>
      </c>
      <c r="D133" s="68" t="s">
        <v>18</v>
      </c>
      <c r="E133" s="7" t="s">
        <v>31</v>
      </c>
      <c r="F133" s="18">
        <v>50</v>
      </c>
      <c r="G133" s="18">
        <v>100</v>
      </c>
      <c r="H133" s="18">
        <v>100</v>
      </c>
      <c r="I133" s="18">
        <v>100</v>
      </c>
      <c r="J133" s="18">
        <v>100</v>
      </c>
      <c r="K133" s="18">
        <v>100</v>
      </c>
      <c r="L133" s="18">
        <v>100</v>
      </c>
      <c r="M133" s="18">
        <v>100</v>
      </c>
      <c r="N133" s="18">
        <v>100</v>
      </c>
      <c r="O133" s="18">
        <v>100</v>
      </c>
      <c r="P133" s="18">
        <f>F133+G133+H133+I133+J133+K133+L133+M133+N133+O133</f>
        <v>950</v>
      </c>
      <c r="Q133" s="68" t="s">
        <v>64</v>
      </c>
    </row>
    <row r="134" spans="1:17" s="3" customFormat="1" x14ac:dyDescent="0.2">
      <c r="A134" s="68"/>
      <c r="B134" s="68"/>
      <c r="C134" s="68"/>
      <c r="D134" s="68"/>
      <c r="E134" s="7" t="s">
        <v>28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68"/>
    </row>
    <row r="135" spans="1:17" s="3" customFormat="1" x14ac:dyDescent="0.2">
      <c r="A135" s="68"/>
      <c r="B135" s="68"/>
      <c r="C135" s="68"/>
      <c r="D135" s="68"/>
      <c r="E135" s="7" t="s">
        <v>29</v>
      </c>
      <c r="F135" s="18">
        <v>50</v>
      </c>
      <c r="G135" s="18">
        <v>100</v>
      </c>
      <c r="H135" s="18">
        <v>100</v>
      </c>
      <c r="I135" s="18">
        <v>100</v>
      </c>
      <c r="J135" s="18">
        <v>100</v>
      </c>
      <c r="K135" s="18">
        <v>100</v>
      </c>
      <c r="L135" s="18">
        <v>100</v>
      </c>
      <c r="M135" s="18">
        <v>100</v>
      </c>
      <c r="N135" s="18">
        <v>100</v>
      </c>
      <c r="O135" s="18">
        <v>100</v>
      </c>
      <c r="P135" s="18">
        <f>F135+G135+H135+I135+J135+K135+L135+M135+N135+O135</f>
        <v>950</v>
      </c>
      <c r="Q135" s="68"/>
    </row>
    <row r="136" spans="1:17" s="3" customFormat="1" x14ac:dyDescent="0.2">
      <c r="A136" s="68"/>
      <c r="B136" s="68"/>
      <c r="C136" s="68"/>
      <c r="D136" s="68"/>
      <c r="E136" s="7" t="s">
        <v>30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68"/>
    </row>
    <row r="137" spans="1:17" s="3" customFormat="1" x14ac:dyDescent="0.2">
      <c r="A137" s="68"/>
      <c r="B137" s="68"/>
      <c r="C137" s="68"/>
      <c r="D137" s="68"/>
      <c r="E137" s="52" t="s">
        <v>324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68"/>
    </row>
    <row r="138" spans="1:17" s="3" customFormat="1" x14ac:dyDescent="0.2">
      <c r="A138" s="52"/>
      <c r="B138" s="69" t="s">
        <v>341</v>
      </c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1"/>
    </row>
    <row r="139" spans="1:17" s="3" customFormat="1" ht="15" customHeight="1" x14ac:dyDescent="0.2">
      <c r="A139" s="68" t="s">
        <v>40</v>
      </c>
      <c r="B139" s="68" t="s">
        <v>65</v>
      </c>
      <c r="C139" s="68" t="s">
        <v>14</v>
      </c>
      <c r="D139" s="65"/>
      <c r="E139" s="7" t="s">
        <v>31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68" t="s">
        <v>342</v>
      </c>
    </row>
    <row r="140" spans="1:17" s="3" customFormat="1" x14ac:dyDescent="0.2">
      <c r="A140" s="68"/>
      <c r="B140" s="68"/>
      <c r="C140" s="68"/>
      <c r="D140" s="65"/>
      <c r="E140" s="7" t="s">
        <v>28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68"/>
    </row>
    <row r="141" spans="1:17" s="3" customFormat="1" x14ac:dyDescent="0.2">
      <c r="A141" s="68"/>
      <c r="B141" s="68"/>
      <c r="C141" s="68"/>
      <c r="D141" s="65"/>
      <c r="E141" s="7" t="s">
        <v>29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68"/>
    </row>
    <row r="142" spans="1:17" s="3" customFormat="1" x14ac:dyDescent="0.2">
      <c r="A142" s="68"/>
      <c r="B142" s="68"/>
      <c r="C142" s="68"/>
      <c r="D142" s="65"/>
      <c r="E142" s="7" t="s">
        <v>30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68"/>
    </row>
    <row r="143" spans="1:17" s="3" customFormat="1" x14ac:dyDescent="0.2">
      <c r="A143" s="68"/>
      <c r="B143" s="68"/>
      <c r="C143" s="68"/>
      <c r="D143" s="65"/>
      <c r="E143" s="52" t="s">
        <v>324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68"/>
    </row>
    <row r="144" spans="1:17" s="3" customFormat="1" ht="15" customHeight="1" x14ac:dyDescent="0.2">
      <c r="A144" s="68" t="s">
        <v>42</v>
      </c>
      <c r="B144" s="68" t="s">
        <v>66</v>
      </c>
      <c r="C144" s="68" t="s">
        <v>14</v>
      </c>
      <c r="D144" s="65"/>
      <c r="E144" s="7" t="s">
        <v>31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68" t="s">
        <v>67</v>
      </c>
    </row>
    <row r="145" spans="1:17" s="3" customFormat="1" x14ac:dyDescent="0.2">
      <c r="A145" s="68"/>
      <c r="B145" s="68"/>
      <c r="C145" s="68"/>
      <c r="D145" s="65"/>
      <c r="E145" s="7" t="s">
        <v>28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68"/>
    </row>
    <row r="146" spans="1:17" s="3" customFormat="1" x14ac:dyDescent="0.2">
      <c r="A146" s="68"/>
      <c r="B146" s="68"/>
      <c r="C146" s="68"/>
      <c r="D146" s="65"/>
      <c r="E146" s="7" t="s">
        <v>29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68"/>
    </row>
    <row r="147" spans="1:17" s="3" customFormat="1" x14ac:dyDescent="0.2">
      <c r="A147" s="68"/>
      <c r="B147" s="68"/>
      <c r="C147" s="68"/>
      <c r="D147" s="65"/>
      <c r="E147" s="7" t="s">
        <v>30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68"/>
    </row>
    <row r="148" spans="1:17" s="3" customFormat="1" x14ac:dyDescent="0.2">
      <c r="A148" s="68"/>
      <c r="B148" s="68"/>
      <c r="C148" s="68"/>
      <c r="D148" s="65"/>
      <c r="E148" s="52" t="s">
        <v>324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68"/>
    </row>
    <row r="149" spans="1:17" s="3" customFormat="1" x14ac:dyDescent="0.2">
      <c r="A149" s="52"/>
      <c r="B149" s="69" t="s">
        <v>343</v>
      </c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1"/>
    </row>
    <row r="150" spans="1:17" s="3" customFormat="1" ht="48.75" customHeight="1" x14ac:dyDescent="0.2">
      <c r="A150" s="68" t="s">
        <v>68</v>
      </c>
      <c r="B150" s="75" t="s">
        <v>276</v>
      </c>
      <c r="C150" s="68" t="s">
        <v>14</v>
      </c>
      <c r="D150" s="65"/>
      <c r="E150" s="7" t="s">
        <v>31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68" t="s">
        <v>69</v>
      </c>
    </row>
    <row r="151" spans="1:17" s="3" customFormat="1" x14ac:dyDescent="0.2">
      <c r="A151" s="68"/>
      <c r="B151" s="75"/>
      <c r="C151" s="68"/>
      <c r="D151" s="65"/>
      <c r="E151" s="7" t="s">
        <v>28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68"/>
    </row>
    <row r="152" spans="1:17" s="3" customFormat="1" x14ac:dyDescent="0.2">
      <c r="A152" s="68"/>
      <c r="B152" s="75"/>
      <c r="C152" s="68"/>
      <c r="D152" s="65"/>
      <c r="E152" s="7" t="s">
        <v>29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68"/>
    </row>
    <row r="153" spans="1:17" s="3" customFormat="1" x14ac:dyDescent="0.2">
      <c r="A153" s="68"/>
      <c r="B153" s="75"/>
      <c r="C153" s="68"/>
      <c r="D153" s="65"/>
      <c r="E153" s="7" t="s">
        <v>30</v>
      </c>
      <c r="F153" s="18">
        <v>0</v>
      </c>
      <c r="G153" s="18">
        <v>0</v>
      </c>
      <c r="H153" s="18">
        <v>0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68"/>
    </row>
    <row r="154" spans="1:17" s="3" customFormat="1" ht="51" customHeight="1" x14ac:dyDescent="0.2">
      <c r="A154" s="68"/>
      <c r="B154" s="75"/>
      <c r="C154" s="68"/>
      <c r="D154" s="65"/>
      <c r="E154" s="52" t="s">
        <v>324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68"/>
    </row>
    <row r="155" spans="1:17" s="3" customFormat="1" x14ac:dyDescent="0.2">
      <c r="A155" s="68" t="s">
        <v>47</v>
      </c>
      <c r="B155" s="75" t="s">
        <v>120</v>
      </c>
      <c r="C155" s="68" t="s">
        <v>14</v>
      </c>
      <c r="D155" s="65"/>
      <c r="E155" s="7" t="s">
        <v>31</v>
      </c>
      <c r="F155" s="18">
        <v>0</v>
      </c>
      <c r="G155" s="18">
        <v>2000</v>
      </c>
      <c r="H155" s="18">
        <v>2000</v>
      </c>
      <c r="I155" s="18">
        <v>2000</v>
      </c>
      <c r="J155" s="18">
        <v>2500</v>
      </c>
      <c r="K155" s="18">
        <v>2500</v>
      </c>
      <c r="L155" s="18">
        <v>2500</v>
      </c>
      <c r="M155" s="18">
        <v>3000</v>
      </c>
      <c r="N155" s="18">
        <v>3000</v>
      </c>
      <c r="O155" s="18">
        <v>3000</v>
      </c>
      <c r="P155" s="18">
        <v>22500</v>
      </c>
      <c r="Q155" s="68" t="s">
        <v>70</v>
      </c>
    </row>
    <row r="156" spans="1:17" s="3" customFormat="1" x14ac:dyDescent="0.2">
      <c r="A156" s="68"/>
      <c r="B156" s="75"/>
      <c r="C156" s="68"/>
      <c r="D156" s="65"/>
      <c r="E156" s="7" t="s">
        <v>28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68"/>
    </row>
    <row r="157" spans="1:17" s="3" customFormat="1" x14ac:dyDescent="0.2">
      <c r="A157" s="68"/>
      <c r="B157" s="75"/>
      <c r="C157" s="68"/>
      <c r="D157" s="65"/>
      <c r="E157" s="7" t="s">
        <v>29</v>
      </c>
      <c r="F157" s="18">
        <v>0</v>
      </c>
      <c r="G157" s="18">
        <v>2000</v>
      </c>
      <c r="H157" s="18">
        <v>2000</v>
      </c>
      <c r="I157" s="18">
        <v>2000</v>
      </c>
      <c r="J157" s="18">
        <v>2500</v>
      </c>
      <c r="K157" s="18">
        <v>2500</v>
      </c>
      <c r="L157" s="18">
        <v>2500</v>
      </c>
      <c r="M157" s="18">
        <v>3000</v>
      </c>
      <c r="N157" s="18">
        <v>3000</v>
      </c>
      <c r="O157" s="18">
        <v>3000</v>
      </c>
      <c r="P157" s="18">
        <v>22500</v>
      </c>
      <c r="Q157" s="68"/>
    </row>
    <row r="158" spans="1:17" s="3" customFormat="1" x14ac:dyDescent="0.2">
      <c r="A158" s="68"/>
      <c r="B158" s="75"/>
      <c r="C158" s="68"/>
      <c r="D158" s="65"/>
      <c r="E158" s="7" t="s">
        <v>30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68"/>
    </row>
    <row r="159" spans="1:17" s="3" customFormat="1" x14ac:dyDescent="0.2">
      <c r="A159" s="68"/>
      <c r="B159" s="75"/>
      <c r="C159" s="68"/>
      <c r="D159" s="65"/>
      <c r="E159" s="52" t="s">
        <v>324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68"/>
    </row>
    <row r="160" spans="1:17" s="3" customFormat="1" x14ac:dyDescent="0.2">
      <c r="A160" s="68" t="s">
        <v>50</v>
      </c>
      <c r="B160" s="75" t="s">
        <v>121</v>
      </c>
      <c r="C160" s="68" t="s">
        <v>14</v>
      </c>
      <c r="D160" s="65"/>
      <c r="E160" s="7" t="s">
        <v>31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68" t="s">
        <v>71</v>
      </c>
    </row>
    <row r="161" spans="1:17" s="3" customFormat="1" x14ac:dyDescent="0.2">
      <c r="A161" s="68"/>
      <c r="B161" s="75"/>
      <c r="C161" s="68"/>
      <c r="D161" s="65"/>
      <c r="E161" s="7" t="s">
        <v>28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68"/>
    </row>
    <row r="162" spans="1:17" s="3" customFormat="1" x14ac:dyDescent="0.2">
      <c r="A162" s="68"/>
      <c r="B162" s="75"/>
      <c r="C162" s="68"/>
      <c r="D162" s="65"/>
      <c r="E162" s="7" t="s">
        <v>29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68"/>
    </row>
    <row r="163" spans="1:17" s="3" customFormat="1" x14ac:dyDescent="0.2">
      <c r="A163" s="68"/>
      <c r="B163" s="75"/>
      <c r="C163" s="68"/>
      <c r="D163" s="65"/>
      <c r="E163" s="7" t="s">
        <v>30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68"/>
    </row>
    <row r="164" spans="1:17" s="3" customFormat="1" x14ac:dyDescent="0.2">
      <c r="A164" s="68"/>
      <c r="B164" s="75"/>
      <c r="C164" s="68"/>
      <c r="D164" s="65"/>
      <c r="E164" s="52" t="s">
        <v>324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68"/>
    </row>
    <row r="165" spans="1:17" s="3" customFormat="1" x14ac:dyDescent="0.2">
      <c r="A165" s="52"/>
      <c r="B165" s="76" t="s">
        <v>344</v>
      </c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8"/>
    </row>
    <row r="166" spans="1:17" s="3" customFormat="1" x14ac:dyDescent="0.2">
      <c r="A166" s="68" t="s">
        <v>52</v>
      </c>
      <c r="B166" s="75" t="s">
        <v>295</v>
      </c>
      <c r="C166" s="68" t="s">
        <v>14</v>
      </c>
      <c r="D166" s="68" t="s">
        <v>345</v>
      </c>
      <c r="E166" s="7" t="s">
        <v>31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68" t="s">
        <v>346</v>
      </c>
    </row>
    <row r="167" spans="1:17" s="3" customFormat="1" x14ac:dyDescent="0.2">
      <c r="A167" s="68"/>
      <c r="B167" s="75"/>
      <c r="C167" s="68"/>
      <c r="D167" s="68"/>
      <c r="E167" s="7" t="s">
        <v>28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68"/>
    </row>
    <row r="168" spans="1:17" s="3" customFormat="1" x14ac:dyDescent="0.2">
      <c r="A168" s="68"/>
      <c r="B168" s="75"/>
      <c r="C168" s="68"/>
      <c r="D168" s="68"/>
      <c r="E168" s="7" t="s">
        <v>29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68"/>
    </row>
    <row r="169" spans="1:17" s="3" customFormat="1" x14ac:dyDescent="0.2">
      <c r="A169" s="68"/>
      <c r="B169" s="75"/>
      <c r="C169" s="68"/>
      <c r="D169" s="68"/>
      <c r="E169" s="7" t="s">
        <v>30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68"/>
    </row>
    <row r="170" spans="1:17" s="3" customFormat="1" x14ac:dyDescent="0.2">
      <c r="A170" s="68"/>
      <c r="B170" s="75"/>
      <c r="C170" s="68"/>
      <c r="D170" s="68"/>
      <c r="E170" s="52" t="s">
        <v>324</v>
      </c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68"/>
    </row>
    <row r="171" spans="1:17" s="3" customFormat="1" x14ac:dyDescent="0.2">
      <c r="A171" s="68" t="s">
        <v>54</v>
      </c>
      <c r="B171" s="75" t="s">
        <v>296</v>
      </c>
      <c r="C171" s="68" t="s">
        <v>14</v>
      </c>
      <c r="D171" s="68" t="s">
        <v>73</v>
      </c>
      <c r="E171" s="7" t="s">
        <v>31</v>
      </c>
      <c r="F171" s="18">
        <v>16000</v>
      </c>
      <c r="G171" s="18">
        <v>15000</v>
      </c>
      <c r="H171" s="18">
        <v>15000</v>
      </c>
      <c r="I171" s="18">
        <v>20000</v>
      </c>
      <c r="J171" s="18">
        <v>20000</v>
      </c>
      <c r="K171" s="18">
        <v>20000</v>
      </c>
      <c r="L171" s="18">
        <v>25000</v>
      </c>
      <c r="M171" s="18">
        <v>25000</v>
      </c>
      <c r="N171" s="18">
        <v>25000</v>
      </c>
      <c r="O171" s="18">
        <v>30000</v>
      </c>
      <c r="P171" s="18">
        <f>F171+G171+H171+I171+J171+K171+L171+M171+N171+O171</f>
        <v>211000</v>
      </c>
      <c r="Q171" s="68" t="s">
        <v>347</v>
      </c>
    </row>
    <row r="172" spans="1:17" s="3" customFormat="1" x14ac:dyDescent="0.2">
      <c r="A172" s="68"/>
      <c r="B172" s="75"/>
      <c r="C172" s="68"/>
      <c r="D172" s="68"/>
      <c r="E172" s="7" t="s">
        <v>28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68"/>
    </row>
    <row r="173" spans="1:17" s="3" customFormat="1" x14ac:dyDescent="0.2">
      <c r="A173" s="68"/>
      <c r="B173" s="75"/>
      <c r="C173" s="68"/>
      <c r="D173" s="68"/>
      <c r="E173" s="7" t="s">
        <v>29</v>
      </c>
      <c r="F173" s="18">
        <v>16000</v>
      </c>
      <c r="G173" s="18">
        <v>15000</v>
      </c>
      <c r="H173" s="18">
        <v>15000</v>
      </c>
      <c r="I173" s="18">
        <v>20000</v>
      </c>
      <c r="J173" s="18">
        <v>20000</v>
      </c>
      <c r="K173" s="18">
        <v>20000</v>
      </c>
      <c r="L173" s="18">
        <v>25000</v>
      </c>
      <c r="M173" s="18">
        <v>25000</v>
      </c>
      <c r="N173" s="18">
        <v>25000</v>
      </c>
      <c r="O173" s="18">
        <v>30000</v>
      </c>
      <c r="P173" s="18">
        <f>F173+G173+H173+I173+J173+K173+L173+M173+N173+O173</f>
        <v>211000</v>
      </c>
      <c r="Q173" s="68"/>
    </row>
    <row r="174" spans="1:17" s="3" customFormat="1" x14ac:dyDescent="0.2">
      <c r="A174" s="68"/>
      <c r="B174" s="75"/>
      <c r="C174" s="68"/>
      <c r="D174" s="68"/>
      <c r="E174" s="7" t="s">
        <v>30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68"/>
    </row>
    <row r="175" spans="1:17" s="3" customFormat="1" ht="37.5" customHeight="1" x14ac:dyDescent="0.2">
      <c r="A175" s="68"/>
      <c r="B175" s="75"/>
      <c r="C175" s="68"/>
      <c r="D175" s="68"/>
      <c r="E175" s="52" t="s">
        <v>324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68"/>
    </row>
    <row r="176" spans="1:17" s="3" customFormat="1" x14ac:dyDescent="0.2">
      <c r="A176" s="52"/>
      <c r="B176" s="76" t="s">
        <v>348</v>
      </c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8"/>
    </row>
    <row r="177" spans="1:17" s="3" customFormat="1" x14ac:dyDescent="0.2">
      <c r="A177" s="68" t="s">
        <v>72</v>
      </c>
      <c r="B177" s="75" t="s">
        <v>122</v>
      </c>
      <c r="C177" s="68" t="s">
        <v>14</v>
      </c>
      <c r="D177" s="68" t="s">
        <v>75</v>
      </c>
      <c r="E177" s="7" t="s">
        <v>31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60" t="s">
        <v>279</v>
      </c>
    </row>
    <row r="178" spans="1:17" s="3" customFormat="1" x14ac:dyDescent="0.2">
      <c r="A178" s="68"/>
      <c r="B178" s="75"/>
      <c r="C178" s="68"/>
      <c r="D178" s="68"/>
      <c r="E178" s="7" t="s">
        <v>28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61"/>
    </row>
    <row r="179" spans="1:17" s="3" customFormat="1" x14ac:dyDescent="0.2">
      <c r="A179" s="68"/>
      <c r="B179" s="75"/>
      <c r="C179" s="68"/>
      <c r="D179" s="68"/>
      <c r="E179" s="7" t="s">
        <v>29</v>
      </c>
      <c r="F179" s="18">
        <v>0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61"/>
    </row>
    <row r="180" spans="1:17" s="3" customFormat="1" x14ac:dyDescent="0.2">
      <c r="A180" s="68"/>
      <c r="B180" s="75"/>
      <c r="C180" s="68"/>
      <c r="D180" s="68"/>
      <c r="E180" s="7" t="s">
        <v>30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61"/>
    </row>
    <row r="181" spans="1:17" s="3" customFormat="1" x14ac:dyDescent="0.2">
      <c r="A181" s="68"/>
      <c r="B181" s="75"/>
      <c r="C181" s="68"/>
      <c r="D181" s="68"/>
      <c r="E181" s="52" t="s">
        <v>324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62"/>
    </row>
    <row r="182" spans="1:17" s="3" customFormat="1" x14ac:dyDescent="0.2">
      <c r="A182" s="68" t="s">
        <v>76</v>
      </c>
      <c r="B182" s="68" t="s">
        <v>349</v>
      </c>
      <c r="C182" s="68" t="s">
        <v>24</v>
      </c>
      <c r="D182" s="68" t="s">
        <v>77</v>
      </c>
      <c r="E182" s="7" t="s">
        <v>31</v>
      </c>
      <c r="F182" s="18">
        <f>F190+F195+F201+F207+F212+F218+F223+F228</f>
        <v>50786</v>
      </c>
      <c r="G182" s="18">
        <f t="shared" ref="G182:P182" si="43">G190+G195+G201+G207+G212+G218+G223+G228</f>
        <v>51802</v>
      </c>
      <c r="H182" s="18">
        <f t="shared" si="43"/>
        <v>56138</v>
      </c>
      <c r="I182" s="18">
        <f t="shared" si="43"/>
        <v>57195</v>
      </c>
      <c r="J182" s="18">
        <f t="shared" si="43"/>
        <v>54973</v>
      </c>
      <c r="K182" s="18">
        <f t="shared" si="43"/>
        <v>56072</v>
      </c>
      <c r="L182" s="18">
        <f t="shared" si="43"/>
        <v>57193</v>
      </c>
      <c r="M182" s="18">
        <f t="shared" si="43"/>
        <v>58337</v>
      </c>
      <c r="N182" s="18">
        <f>N190+N195+N201+N207+N212+N218+N223+N228</f>
        <v>59504</v>
      </c>
      <c r="O182" s="18">
        <f t="shared" si="43"/>
        <v>60694</v>
      </c>
      <c r="P182" s="18">
        <f t="shared" si="43"/>
        <v>562694</v>
      </c>
      <c r="Q182" s="65" t="s">
        <v>27</v>
      </c>
    </row>
    <row r="183" spans="1:17" s="3" customFormat="1" x14ac:dyDescent="0.2">
      <c r="A183" s="68"/>
      <c r="B183" s="68"/>
      <c r="C183" s="68"/>
      <c r="D183" s="68"/>
      <c r="E183" s="7" t="s">
        <v>28</v>
      </c>
      <c r="F183" s="18">
        <f t="shared" ref="F183:P183" si="44">F191+F196+F202+F208+F213+F219+F224+F229</f>
        <v>0</v>
      </c>
      <c r="G183" s="18">
        <f t="shared" si="44"/>
        <v>0</v>
      </c>
      <c r="H183" s="18">
        <f t="shared" si="44"/>
        <v>0</v>
      </c>
      <c r="I183" s="18">
        <f t="shared" si="44"/>
        <v>0</v>
      </c>
      <c r="J183" s="18">
        <f t="shared" si="44"/>
        <v>0</v>
      </c>
      <c r="K183" s="18">
        <f t="shared" si="44"/>
        <v>0</v>
      </c>
      <c r="L183" s="18">
        <f t="shared" si="44"/>
        <v>0</v>
      </c>
      <c r="M183" s="18">
        <f t="shared" si="44"/>
        <v>0</v>
      </c>
      <c r="N183" s="18">
        <f t="shared" si="44"/>
        <v>0</v>
      </c>
      <c r="O183" s="18">
        <f t="shared" si="44"/>
        <v>0</v>
      </c>
      <c r="P183" s="18">
        <f t="shared" si="44"/>
        <v>0</v>
      </c>
      <c r="Q183" s="65"/>
    </row>
    <row r="184" spans="1:17" s="3" customFormat="1" x14ac:dyDescent="0.2">
      <c r="A184" s="68"/>
      <c r="B184" s="68"/>
      <c r="C184" s="68"/>
      <c r="D184" s="68"/>
      <c r="E184" s="7" t="s">
        <v>29</v>
      </c>
      <c r="F184" s="18">
        <f t="shared" ref="F184:P184" si="45">F192+F197+F203+F209+F214+F220+F225+F230</f>
        <v>50786</v>
      </c>
      <c r="G184" s="18">
        <f t="shared" si="45"/>
        <v>51802</v>
      </c>
      <c r="H184" s="18">
        <f t="shared" si="45"/>
        <v>55838</v>
      </c>
      <c r="I184" s="18">
        <f t="shared" si="45"/>
        <v>56895</v>
      </c>
      <c r="J184" s="18">
        <f t="shared" si="45"/>
        <v>54973</v>
      </c>
      <c r="K184" s="18">
        <f t="shared" si="45"/>
        <v>56072</v>
      </c>
      <c r="L184" s="18">
        <f t="shared" si="45"/>
        <v>57193</v>
      </c>
      <c r="M184" s="18">
        <f t="shared" si="45"/>
        <v>58337</v>
      </c>
      <c r="N184" s="18">
        <f t="shared" si="45"/>
        <v>59504</v>
      </c>
      <c r="O184" s="18">
        <f t="shared" si="45"/>
        <v>60694</v>
      </c>
      <c r="P184" s="18">
        <f t="shared" si="45"/>
        <v>562094</v>
      </c>
      <c r="Q184" s="65"/>
    </row>
    <row r="185" spans="1:17" s="3" customFormat="1" x14ac:dyDescent="0.2">
      <c r="A185" s="68"/>
      <c r="B185" s="68"/>
      <c r="C185" s="68"/>
      <c r="D185" s="68"/>
      <c r="E185" s="7" t="s">
        <v>30</v>
      </c>
      <c r="F185" s="18">
        <f t="shared" ref="F185:P185" si="46">F193+F198+F204+F210+F215+F221+F226+F231</f>
        <v>0</v>
      </c>
      <c r="G185" s="18">
        <f t="shared" si="46"/>
        <v>0</v>
      </c>
      <c r="H185" s="18">
        <f t="shared" si="46"/>
        <v>300</v>
      </c>
      <c r="I185" s="18">
        <f t="shared" si="46"/>
        <v>300</v>
      </c>
      <c r="J185" s="18">
        <f t="shared" si="46"/>
        <v>0</v>
      </c>
      <c r="K185" s="18">
        <f t="shared" si="46"/>
        <v>0</v>
      </c>
      <c r="L185" s="18">
        <f t="shared" si="46"/>
        <v>0</v>
      </c>
      <c r="M185" s="18">
        <f t="shared" si="46"/>
        <v>0</v>
      </c>
      <c r="N185" s="18">
        <f t="shared" si="46"/>
        <v>0</v>
      </c>
      <c r="O185" s="18">
        <f t="shared" si="46"/>
        <v>0</v>
      </c>
      <c r="P185" s="18">
        <f t="shared" si="46"/>
        <v>600</v>
      </c>
      <c r="Q185" s="65"/>
    </row>
    <row r="186" spans="1:17" s="3" customFormat="1" ht="47.25" customHeight="1" x14ac:dyDescent="0.2">
      <c r="A186" s="68"/>
      <c r="B186" s="68"/>
      <c r="C186" s="68"/>
      <c r="D186" s="68"/>
      <c r="E186" s="52" t="s">
        <v>324</v>
      </c>
      <c r="F186" s="18">
        <f t="shared" ref="F186:P186" si="47">F194+F199+F205+F211+F216+F222+F227+F232</f>
        <v>0</v>
      </c>
      <c r="G186" s="18">
        <f t="shared" si="47"/>
        <v>0</v>
      </c>
      <c r="H186" s="18">
        <f t="shared" si="47"/>
        <v>0</v>
      </c>
      <c r="I186" s="18">
        <f t="shared" si="47"/>
        <v>0</v>
      </c>
      <c r="J186" s="18">
        <f t="shared" si="47"/>
        <v>0</v>
      </c>
      <c r="K186" s="18">
        <f t="shared" si="47"/>
        <v>0</v>
      </c>
      <c r="L186" s="18">
        <f t="shared" si="47"/>
        <v>0</v>
      </c>
      <c r="M186" s="18">
        <f t="shared" si="47"/>
        <v>0</v>
      </c>
      <c r="N186" s="18">
        <f t="shared" si="47"/>
        <v>0</v>
      </c>
      <c r="O186" s="18">
        <f t="shared" si="47"/>
        <v>0</v>
      </c>
      <c r="P186" s="18">
        <f t="shared" si="47"/>
        <v>0</v>
      </c>
      <c r="Q186" s="65"/>
    </row>
    <row r="187" spans="1:17" s="3" customFormat="1" x14ac:dyDescent="0.2">
      <c r="A187" s="52"/>
      <c r="B187" s="69" t="s">
        <v>126</v>
      </c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1"/>
    </row>
    <row r="188" spans="1:17" s="3" customFormat="1" x14ac:dyDescent="0.2">
      <c r="A188" s="52"/>
      <c r="B188" s="69" t="s">
        <v>351</v>
      </c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1"/>
    </row>
    <row r="189" spans="1:17" s="3" customFormat="1" x14ac:dyDescent="0.2">
      <c r="A189" s="52"/>
      <c r="B189" s="69" t="s">
        <v>350</v>
      </c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1"/>
    </row>
    <row r="190" spans="1:17" s="3" customFormat="1" x14ac:dyDescent="0.2">
      <c r="A190" s="68" t="s">
        <v>16</v>
      </c>
      <c r="B190" s="68" t="s">
        <v>78</v>
      </c>
      <c r="C190" s="68" t="s">
        <v>24</v>
      </c>
      <c r="D190" s="68" t="s">
        <v>79</v>
      </c>
      <c r="E190" s="7" t="s">
        <v>31</v>
      </c>
      <c r="F190" s="18"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68" t="s">
        <v>80</v>
      </c>
    </row>
    <row r="191" spans="1:17" s="3" customFormat="1" x14ac:dyDescent="0.2">
      <c r="A191" s="68"/>
      <c r="B191" s="68"/>
      <c r="C191" s="68"/>
      <c r="D191" s="68"/>
      <c r="E191" s="7" t="s">
        <v>28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68"/>
    </row>
    <row r="192" spans="1:17" s="3" customFormat="1" x14ac:dyDescent="0.2">
      <c r="A192" s="68"/>
      <c r="B192" s="68"/>
      <c r="C192" s="68"/>
      <c r="D192" s="68"/>
      <c r="E192" s="7" t="s">
        <v>29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68"/>
    </row>
    <row r="193" spans="1:17" s="3" customFormat="1" x14ac:dyDescent="0.2">
      <c r="A193" s="68"/>
      <c r="B193" s="68"/>
      <c r="C193" s="68"/>
      <c r="D193" s="68"/>
      <c r="E193" s="7" t="s">
        <v>30</v>
      </c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68"/>
    </row>
    <row r="194" spans="1:17" s="3" customFormat="1" ht="38.25" customHeight="1" x14ac:dyDescent="0.2">
      <c r="A194" s="68"/>
      <c r="B194" s="68"/>
      <c r="C194" s="68"/>
      <c r="D194" s="68"/>
      <c r="E194" s="52" t="s">
        <v>324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68"/>
    </row>
    <row r="195" spans="1:17" s="3" customFormat="1" x14ac:dyDescent="0.2">
      <c r="A195" s="68" t="s">
        <v>20</v>
      </c>
      <c r="B195" s="68" t="s">
        <v>305</v>
      </c>
      <c r="C195" s="68" t="s">
        <v>24</v>
      </c>
      <c r="D195" s="68"/>
      <c r="E195" s="7" t="s">
        <v>31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68" t="s">
        <v>127</v>
      </c>
    </row>
    <row r="196" spans="1:17" s="3" customFormat="1" x14ac:dyDescent="0.2">
      <c r="A196" s="68"/>
      <c r="B196" s="68"/>
      <c r="C196" s="68"/>
      <c r="D196" s="68"/>
      <c r="E196" s="7" t="s">
        <v>28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68"/>
    </row>
    <row r="197" spans="1:17" s="3" customFormat="1" x14ac:dyDescent="0.2">
      <c r="A197" s="68"/>
      <c r="B197" s="68"/>
      <c r="C197" s="68"/>
      <c r="D197" s="68"/>
      <c r="E197" s="7" t="s">
        <v>29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68"/>
    </row>
    <row r="198" spans="1:17" s="3" customFormat="1" x14ac:dyDescent="0.2">
      <c r="A198" s="68"/>
      <c r="B198" s="68"/>
      <c r="C198" s="68"/>
      <c r="D198" s="68"/>
      <c r="E198" s="7" t="s">
        <v>30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68"/>
    </row>
    <row r="199" spans="1:17" s="3" customFormat="1" ht="27.75" customHeight="1" x14ac:dyDescent="0.2">
      <c r="A199" s="68"/>
      <c r="B199" s="68"/>
      <c r="C199" s="68"/>
      <c r="D199" s="68"/>
      <c r="E199" s="52" t="s">
        <v>324</v>
      </c>
      <c r="F199" s="18">
        <v>0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68"/>
    </row>
    <row r="200" spans="1:17" s="3" customFormat="1" x14ac:dyDescent="0.2">
      <c r="A200" s="52"/>
      <c r="B200" s="69" t="s">
        <v>352</v>
      </c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1"/>
    </row>
    <row r="201" spans="1:17" s="3" customFormat="1" x14ac:dyDescent="0.2">
      <c r="A201" s="68" t="s">
        <v>22</v>
      </c>
      <c r="B201" s="68" t="s">
        <v>277</v>
      </c>
      <c r="C201" s="68" t="s">
        <v>24</v>
      </c>
      <c r="D201" s="68"/>
      <c r="E201" s="7" t="s">
        <v>31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60" t="s">
        <v>280</v>
      </c>
    </row>
    <row r="202" spans="1:17" s="3" customFormat="1" x14ac:dyDescent="0.2">
      <c r="A202" s="68"/>
      <c r="B202" s="68"/>
      <c r="C202" s="68"/>
      <c r="D202" s="68"/>
      <c r="E202" s="7" t="s">
        <v>28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61"/>
    </row>
    <row r="203" spans="1:17" s="3" customFormat="1" x14ac:dyDescent="0.2">
      <c r="A203" s="68"/>
      <c r="B203" s="68"/>
      <c r="C203" s="68"/>
      <c r="D203" s="68"/>
      <c r="E203" s="7" t="s">
        <v>29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61"/>
    </row>
    <row r="204" spans="1:17" s="3" customFormat="1" x14ac:dyDescent="0.2">
      <c r="A204" s="68"/>
      <c r="B204" s="68"/>
      <c r="C204" s="68"/>
      <c r="D204" s="68"/>
      <c r="E204" s="7" t="s">
        <v>30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61"/>
    </row>
    <row r="205" spans="1:17" s="3" customFormat="1" ht="99.75" customHeight="1" x14ac:dyDescent="0.2">
      <c r="A205" s="68"/>
      <c r="B205" s="68"/>
      <c r="C205" s="68"/>
      <c r="D205" s="68"/>
      <c r="E205" s="52" t="s">
        <v>324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62"/>
    </row>
    <row r="206" spans="1:17" s="3" customFormat="1" x14ac:dyDescent="0.2">
      <c r="A206" s="52"/>
      <c r="B206" s="79" t="s">
        <v>353</v>
      </c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1"/>
    </row>
    <row r="207" spans="1:17" s="3" customFormat="1" x14ac:dyDescent="0.2">
      <c r="A207" s="68" t="s">
        <v>36</v>
      </c>
      <c r="B207" s="68" t="s">
        <v>81</v>
      </c>
      <c r="C207" s="68" t="s">
        <v>24</v>
      </c>
      <c r="D207" s="68"/>
      <c r="E207" s="7" t="s">
        <v>31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68" t="s">
        <v>354</v>
      </c>
    </row>
    <row r="208" spans="1:17" s="3" customFormat="1" x14ac:dyDescent="0.2">
      <c r="A208" s="68"/>
      <c r="B208" s="68"/>
      <c r="C208" s="68"/>
      <c r="D208" s="68"/>
      <c r="E208" s="7" t="s">
        <v>28</v>
      </c>
      <c r="F208" s="18"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68"/>
    </row>
    <row r="209" spans="1:17" s="3" customFormat="1" x14ac:dyDescent="0.2">
      <c r="A209" s="68"/>
      <c r="B209" s="68"/>
      <c r="C209" s="68"/>
      <c r="D209" s="68"/>
      <c r="E209" s="7" t="s">
        <v>29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68"/>
    </row>
    <row r="210" spans="1:17" s="3" customFormat="1" x14ac:dyDescent="0.2">
      <c r="A210" s="68"/>
      <c r="B210" s="68"/>
      <c r="C210" s="68"/>
      <c r="D210" s="68"/>
      <c r="E210" s="7" t="s">
        <v>30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68"/>
    </row>
    <row r="211" spans="1:17" s="3" customFormat="1" ht="85.5" customHeight="1" x14ac:dyDescent="0.2">
      <c r="A211" s="68"/>
      <c r="B211" s="68"/>
      <c r="C211" s="68"/>
      <c r="D211" s="68"/>
      <c r="E211" s="52" t="s">
        <v>324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68"/>
    </row>
    <row r="212" spans="1:17" s="3" customFormat="1" ht="70.5" customHeight="1" x14ac:dyDescent="0.2">
      <c r="A212" s="68" t="s">
        <v>38</v>
      </c>
      <c r="B212" s="68" t="s">
        <v>82</v>
      </c>
      <c r="C212" s="68" t="s">
        <v>24</v>
      </c>
      <c r="D212" s="68" t="s">
        <v>77</v>
      </c>
      <c r="E212" s="7" t="s">
        <v>31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68" t="s">
        <v>355</v>
      </c>
    </row>
    <row r="213" spans="1:17" s="3" customFormat="1" x14ac:dyDescent="0.2">
      <c r="A213" s="68"/>
      <c r="B213" s="68"/>
      <c r="C213" s="68"/>
      <c r="D213" s="68"/>
      <c r="E213" s="7" t="s">
        <v>28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68"/>
    </row>
    <row r="214" spans="1:17" s="3" customFormat="1" x14ac:dyDescent="0.2">
      <c r="A214" s="68"/>
      <c r="B214" s="68"/>
      <c r="C214" s="68"/>
      <c r="D214" s="68"/>
      <c r="E214" s="7" t="s">
        <v>29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68"/>
    </row>
    <row r="215" spans="1:17" s="3" customFormat="1" x14ac:dyDescent="0.2">
      <c r="A215" s="68"/>
      <c r="B215" s="68"/>
      <c r="C215" s="68"/>
      <c r="D215" s="68"/>
      <c r="E215" s="7" t="s">
        <v>30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68"/>
    </row>
    <row r="216" spans="1:17" s="3" customFormat="1" x14ac:dyDescent="0.2">
      <c r="A216" s="68"/>
      <c r="B216" s="68"/>
      <c r="C216" s="68"/>
      <c r="D216" s="68"/>
      <c r="E216" s="52" t="s">
        <v>324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68"/>
    </row>
    <row r="217" spans="1:17" s="3" customFormat="1" x14ac:dyDescent="0.2">
      <c r="A217" s="52"/>
      <c r="B217" s="79" t="s">
        <v>356</v>
      </c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1"/>
    </row>
    <row r="218" spans="1:17" s="3" customFormat="1" ht="15" customHeight="1" x14ac:dyDescent="0.2">
      <c r="A218" s="68" t="s">
        <v>40</v>
      </c>
      <c r="B218" s="60" t="s">
        <v>124</v>
      </c>
      <c r="C218" s="68" t="s">
        <v>24</v>
      </c>
      <c r="D218" s="68"/>
      <c r="E218" s="7" t="s">
        <v>31</v>
      </c>
      <c r="F218" s="18">
        <v>0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68" t="s">
        <v>275</v>
      </c>
    </row>
    <row r="219" spans="1:17" s="3" customFormat="1" x14ac:dyDescent="0.2">
      <c r="A219" s="68"/>
      <c r="B219" s="61"/>
      <c r="C219" s="68"/>
      <c r="D219" s="68"/>
      <c r="E219" s="7" t="s">
        <v>28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68"/>
    </row>
    <row r="220" spans="1:17" s="3" customFormat="1" x14ac:dyDescent="0.2">
      <c r="A220" s="68"/>
      <c r="B220" s="61"/>
      <c r="C220" s="68"/>
      <c r="D220" s="68"/>
      <c r="E220" s="7" t="s">
        <v>29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68"/>
    </row>
    <row r="221" spans="1:17" s="3" customFormat="1" x14ac:dyDescent="0.2">
      <c r="A221" s="68"/>
      <c r="B221" s="61"/>
      <c r="C221" s="68"/>
      <c r="D221" s="68"/>
      <c r="E221" s="7" t="s">
        <v>30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68"/>
    </row>
    <row r="222" spans="1:17" s="3" customFormat="1" x14ac:dyDescent="0.2">
      <c r="A222" s="68"/>
      <c r="B222" s="62"/>
      <c r="C222" s="68"/>
      <c r="D222" s="68"/>
      <c r="E222" s="52" t="s">
        <v>324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68"/>
    </row>
    <row r="223" spans="1:17" s="3" customFormat="1" x14ac:dyDescent="0.2">
      <c r="A223" s="68" t="s">
        <v>42</v>
      </c>
      <c r="B223" s="68" t="s">
        <v>83</v>
      </c>
      <c r="C223" s="68" t="s">
        <v>24</v>
      </c>
      <c r="D223" s="68"/>
      <c r="E223" s="7" t="s">
        <v>31</v>
      </c>
      <c r="F223" s="18">
        <v>50786</v>
      </c>
      <c r="G223" s="18">
        <v>51802</v>
      </c>
      <c r="H223" s="18">
        <v>52838</v>
      </c>
      <c r="I223" s="18">
        <v>53895</v>
      </c>
      <c r="J223" s="18">
        <v>54973</v>
      </c>
      <c r="K223" s="18">
        <v>56072</v>
      </c>
      <c r="L223" s="18">
        <v>57193</v>
      </c>
      <c r="M223" s="18">
        <v>58337</v>
      </c>
      <c r="N223" s="18">
        <v>59504</v>
      </c>
      <c r="O223" s="18">
        <v>60694</v>
      </c>
      <c r="P223" s="18">
        <v>556094</v>
      </c>
      <c r="Q223" s="68" t="s">
        <v>84</v>
      </c>
    </row>
    <row r="224" spans="1:17" s="3" customFormat="1" x14ac:dyDescent="0.2">
      <c r="A224" s="68"/>
      <c r="B224" s="68"/>
      <c r="C224" s="68"/>
      <c r="D224" s="68"/>
      <c r="E224" s="7" t="s">
        <v>28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68"/>
    </row>
    <row r="225" spans="1:17" s="3" customFormat="1" x14ac:dyDescent="0.2">
      <c r="A225" s="68"/>
      <c r="B225" s="68"/>
      <c r="C225" s="68"/>
      <c r="D225" s="68"/>
      <c r="E225" s="7" t="s">
        <v>29</v>
      </c>
      <c r="F225" s="18">
        <v>50786</v>
      </c>
      <c r="G225" s="36">
        <v>51802</v>
      </c>
      <c r="H225" s="18">
        <v>52838</v>
      </c>
      <c r="I225" s="18">
        <v>53895</v>
      </c>
      <c r="J225" s="18">
        <v>54973</v>
      </c>
      <c r="K225" s="18">
        <v>56072</v>
      </c>
      <c r="L225" s="18">
        <v>57193</v>
      </c>
      <c r="M225" s="18">
        <v>58337</v>
      </c>
      <c r="N225" s="18">
        <v>59504</v>
      </c>
      <c r="O225" s="18">
        <v>60694</v>
      </c>
      <c r="P225" s="18">
        <v>556094</v>
      </c>
      <c r="Q225" s="68"/>
    </row>
    <row r="226" spans="1:17" s="3" customFormat="1" x14ac:dyDescent="0.2">
      <c r="A226" s="68"/>
      <c r="B226" s="68"/>
      <c r="C226" s="68"/>
      <c r="D226" s="68"/>
      <c r="E226" s="7" t="s">
        <v>30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68"/>
    </row>
    <row r="227" spans="1:17" s="3" customFormat="1" ht="51" customHeight="1" x14ac:dyDescent="0.2">
      <c r="A227" s="68"/>
      <c r="B227" s="68"/>
      <c r="C227" s="68"/>
      <c r="D227" s="68"/>
      <c r="E227" s="52" t="s">
        <v>324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68"/>
    </row>
    <row r="228" spans="1:17" s="3" customFormat="1" ht="35.25" customHeight="1" x14ac:dyDescent="0.2">
      <c r="A228" s="68" t="s">
        <v>45</v>
      </c>
      <c r="B228" s="60" t="s">
        <v>357</v>
      </c>
      <c r="C228" s="68" t="s">
        <v>24</v>
      </c>
      <c r="D228" s="68" t="s">
        <v>85</v>
      </c>
      <c r="E228" s="7" t="s">
        <v>31</v>
      </c>
      <c r="F228" s="18">
        <v>0</v>
      </c>
      <c r="G228" s="18">
        <v>0</v>
      </c>
      <c r="H228" s="18">
        <v>3300</v>
      </c>
      <c r="I228" s="18">
        <v>3300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6600</v>
      </c>
      <c r="Q228" s="60" t="s">
        <v>358</v>
      </c>
    </row>
    <row r="229" spans="1:17" s="3" customFormat="1" x14ac:dyDescent="0.2">
      <c r="A229" s="68"/>
      <c r="B229" s="61"/>
      <c r="C229" s="68"/>
      <c r="D229" s="68"/>
      <c r="E229" s="7" t="s">
        <v>28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61"/>
    </row>
    <row r="230" spans="1:17" s="3" customFormat="1" x14ac:dyDescent="0.2">
      <c r="A230" s="68"/>
      <c r="B230" s="61"/>
      <c r="C230" s="68"/>
      <c r="D230" s="68"/>
      <c r="E230" s="7" t="s">
        <v>29</v>
      </c>
      <c r="F230" s="18">
        <v>0</v>
      </c>
      <c r="G230" s="18">
        <v>0</v>
      </c>
      <c r="H230" s="18">
        <v>3000</v>
      </c>
      <c r="I230" s="18">
        <v>3000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6000</v>
      </c>
      <c r="Q230" s="61"/>
    </row>
    <row r="231" spans="1:17" s="3" customFormat="1" x14ac:dyDescent="0.2">
      <c r="A231" s="68"/>
      <c r="B231" s="61"/>
      <c r="C231" s="68"/>
      <c r="D231" s="68"/>
      <c r="E231" s="7" t="s">
        <v>30</v>
      </c>
      <c r="F231" s="18">
        <v>0</v>
      </c>
      <c r="G231" s="18">
        <v>0</v>
      </c>
      <c r="H231" s="18">
        <v>300</v>
      </c>
      <c r="I231" s="18">
        <v>300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600</v>
      </c>
      <c r="Q231" s="61"/>
    </row>
    <row r="232" spans="1:17" s="3" customFormat="1" ht="99" customHeight="1" x14ac:dyDescent="0.2">
      <c r="A232" s="68"/>
      <c r="B232" s="62"/>
      <c r="C232" s="68"/>
      <c r="D232" s="68"/>
      <c r="E232" s="52" t="s">
        <v>324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62"/>
    </row>
    <row r="233" spans="1:17" s="3" customFormat="1" x14ac:dyDescent="0.2">
      <c r="A233" s="68" t="s">
        <v>431</v>
      </c>
      <c r="B233" s="68" t="s">
        <v>310</v>
      </c>
      <c r="C233" s="68" t="s">
        <v>24</v>
      </c>
      <c r="D233" s="68" t="s">
        <v>359</v>
      </c>
      <c r="E233" s="7" t="s">
        <v>31</v>
      </c>
      <c r="F233" s="18">
        <f>F241+F246+F251+F256+F262+F267</f>
        <v>80</v>
      </c>
      <c r="G233" s="18">
        <f t="shared" ref="G233:P233" si="48">G241+G246+G251+G256+G262+G267</f>
        <v>54</v>
      </c>
      <c r="H233" s="18">
        <f t="shared" si="48"/>
        <v>56</v>
      </c>
      <c r="I233" s="18">
        <f t="shared" si="48"/>
        <v>58</v>
      </c>
      <c r="J233" s="18">
        <f t="shared" si="48"/>
        <v>60</v>
      </c>
      <c r="K233" s="18">
        <f t="shared" si="48"/>
        <v>60</v>
      </c>
      <c r="L233" s="18">
        <f t="shared" si="48"/>
        <v>60</v>
      </c>
      <c r="M233" s="18">
        <f t="shared" si="48"/>
        <v>60</v>
      </c>
      <c r="N233" s="18">
        <f>N241+N246+N251+N256+N262+N267</f>
        <v>60</v>
      </c>
      <c r="O233" s="18">
        <f t="shared" si="48"/>
        <v>60</v>
      </c>
      <c r="P233" s="18">
        <f t="shared" si="48"/>
        <v>608</v>
      </c>
      <c r="Q233" s="65" t="s">
        <v>27</v>
      </c>
    </row>
    <row r="234" spans="1:17" s="3" customFormat="1" x14ac:dyDescent="0.2">
      <c r="A234" s="68"/>
      <c r="B234" s="68"/>
      <c r="C234" s="68"/>
      <c r="D234" s="68"/>
      <c r="E234" s="7" t="s">
        <v>28</v>
      </c>
      <c r="F234" s="18">
        <f t="shared" ref="F234:P234" si="49">F242+F247+F252+F257+F263+F268</f>
        <v>0</v>
      </c>
      <c r="G234" s="18">
        <f t="shared" si="49"/>
        <v>0</v>
      </c>
      <c r="H234" s="18">
        <f t="shared" si="49"/>
        <v>0</v>
      </c>
      <c r="I234" s="18">
        <f t="shared" si="49"/>
        <v>0</v>
      </c>
      <c r="J234" s="18">
        <f t="shared" si="49"/>
        <v>0</v>
      </c>
      <c r="K234" s="18">
        <f t="shared" si="49"/>
        <v>0</v>
      </c>
      <c r="L234" s="18">
        <f t="shared" si="49"/>
        <v>0</v>
      </c>
      <c r="M234" s="18">
        <f t="shared" si="49"/>
        <v>0</v>
      </c>
      <c r="N234" s="18">
        <f t="shared" si="49"/>
        <v>0</v>
      </c>
      <c r="O234" s="18">
        <f t="shared" si="49"/>
        <v>0</v>
      </c>
      <c r="P234" s="18">
        <f t="shared" si="49"/>
        <v>0</v>
      </c>
      <c r="Q234" s="65"/>
    </row>
    <row r="235" spans="1:17" s="3" customFormat="1" x14ac:dyDescent="0.2">
      <c r="A235" s="68"/>
      <c r="B235" s="68"/>
      <c r="C235" s="68"/>
      <c r="D235" s="68"/>
      <c r="E235" s="7" t="s">
        <v>29</v>
      </c>
      <c r="F235" s="18">
        <f t="shared" ref="F235:P235" si="50">F243+F248+F253+F258+F264+F269</f>
        <v>80</v>
      </c>
      <c r="G235" s="18">
        <f t="shared" si="50"/>
        <v>54</v>
      </c>
      <c r="H235" s="18">
        <f t="shared" si="50"/>
        <v>56</v>
      </c>
      <c r="I235" s="18">
        <f t="shared" si="50"/>
        <v>58</v>
      </c>
      <c r="J235" s="18">
        <f t="shared" si="50"/>
        <v>60</v>
      </c>
      <c r="K235" s="18">
        <f t="shared" si="50"/>
        <v>60</v>
      </c>
      <c r="L235" s="18">
        <f t="shared" si="50"/>
        <v>60</v>
      </c>
      <c r="M235" s="18">
        <f t="shared" si="50"/>
        <v>60</v>
      </c>
      <c r="N235" s="18">
        <f t="shared" si="50"/>
        <v>60</v>
      </c>
      <c r="O235" s="18">
        <f t="shared" si="50"/>
        <v>60</v>
      </c>
      <c r="P235" s="18">
        <f t="shared" si="50"/>
        <v>608</v>
      </c>
      <c r="Q235" s="65"/>
    </row>
    <row r="236" spans="1:17" s="3" customFormat="1" x14ac:dyDescent="0.2">
      <c r="A236" s="68"/>
      <c r="B236" s="68"/>
      <c r="C236" s="68"/>
      <c r="D236" s="68"/>
      <c r="E236" s="7" t="s">
        <v>30</v>
      </c>
      <c r="F236" s="18">
        <f t="shared" ref="F236:P236" si="51">F244+F249+F254+F259+F265+F270</f>
        <v>0</v>
      </c>
      <c r="G236" s="18">
        <f t="shared" si="51"/>
        <v>0</v>
      </c>
      <c r="H236" s="18">
        <f t="shared" si="51"/>
        <v>0</v>
      </c>
      <c r="I236" s="18">
        <f t="shared" si="51"/>
        <v>0</v>
      </c>
      <c r="J236" s="18">
        <f t="shared" si="51"/>
        <v>0</v>
      </c>
      <c r="K236" s="18">
        <f t="shared" si="51"/>
        <v>0</v>
      </c>
      <c r="L236" s="18">
        <f t="shared" si="51"/>
        <v>0</v>
      </c>
      <c r="M236" s="18">
        <f t="shared" si="51"/>
        <v>0</v>
      </c>
      <c r="N236" s="18">
        <f t="shared" si="51"/>
        <v>0</v>
      </c>
      <c r="O236" s="18">
        <f t="shared" si="51"/>
        <v>0</v>
      </c>
      <c r="P236" s="18">
        <f t="shared" si="51"/>
        <v>0</v>
      </c>
      <c r="Q236" s="65"/>
    </row>
    <row r="237" spans="1:17" s="3" customFormat="1" ht="197.25" customHeight="1" x14ac:dyDescent="0.2">
      <c r="A237" s="68"/>
      <c r="B237" s="68"/>
      <c r="C237" s="68"/>
      <c r="D237" s="68"/>
      <c r="E237" s="52" t="s">
        <v>324</v>
      </c>
      <c r="F237" s="18">
        <f t="shared" ref="F237:P237" si="52">F245+F250+F255+F260+F266+F271</f>
        <v>0</v>
      </c>
      <c r="G237" s="18">
        <f t="shared" si="52"/>
        <v>0</v>
      </c>
      <c r="H237" s="18">
        <f t="shared" si="52"/>
        <v>0</v>
      </c>
      <c r="I237" s="18">
        <f t="shared" si="52"/>
        <v>0</v>
      </c>
      <c r="J237" s="18">
        <f t="shared" si="52"/>
        <v>0</v>
      </c>
      <c r="K237" s="18">
        <f t="shared" si="52"/>
        <v>0</v>
      </c>
      <c r="L237" s="18">
        <f t="shared" si="52"/>
        <v>0</v>
      </c>
      <c r="M237" s="18">
        <f t="shared" si="52"/>
        <v>0</v>
      </c>
      <c r="N237" s="18">
        <f t="shared" si="52"/>
        <v>0</v>
      </c>
      <c r="O237" s="18">
        <f t="shared" si="52"/>
        <v>0</v>
      </c>
      <c r="P237" s="18">
        <f t="shared" si="52"/>
        <v>0</v>
      </c>
      <c r="Q237" s="65"/>
    </row>
    <row r="238" spans="1:17" s="3" customFormat="1" x14ac:dyDescent="0.2">
      <c r="A238" s="52"/>
      <c r="B238" s="79" t="s">
        <v>126</v>
      </c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1"/>
    </row>
    <row r="239" spans="1:17" s="3" customFormat="1" x14ac:dyDescent="0.2">
      <c r="A239" s="52"/>
      <c r="B239" s="79" t="s">
        <v>266</v>
      </c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1"/>
    </row>
    <row r="240" spans="1:17" s="3" customFormat="1" x14ac:dyDescent="0.2">
      <c r="A240" s="52"/>
      <c r="B240" s="79" t="s">
        <v>360</v>
      </c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1"/>
    </row>
    <row r="241" spans="1:17" s="3" customFormat="1" ht="15" customHeight="1" x14ac:dyDescent="0.2">
      <c r="A241" s="68" t="s">
        <v>16</v>
      </c>
      <c r="B241" s="68" t="s">
        <v>86</v>
      </c>
      <c r="C241" s="68" t="s">
        <v>24</v>
      </c>
      <c r="D241" s="68" t="s">
        <v>77</v>
      </c>
      <c r="E241" s="7" t="s">
        <v>31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68" t="s">
        <v>361</v>
      </c>
    </row>
    <row r="242" spans="1:17" s="3" customFormat="1" x14ac:dyDescent="0.2">
      <c r="A242" s="68"/>
      <c r="B242" s="68"/>
      <c r="C242" s="68"/>
      <c r="D242" s="68"/>
      <c r="E242" s="7" t="s">
        <v>28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68"/>
    </row>
    <row r="243" spans="1:17" s="3" customFormat="1" x14ac:dyDescent="0.2">
      <c r="A243" s="68"/>
      <c r="B243" s="68"/>
      <c r="C243" s="68"/>
      <c r="D243" s="68"/>
      <c r="E243" s="7" t="s">
        <v>29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68"/>
    </row>
    <row r="244" spans="1:17" s="3" customFormat="1" x14ac:dyDescent="0.2">
      <c r="A244" s="68"/>
      <c r="B244" s="68"/>
      <c r="C244" s="68"/>
      <c r="D244" s="68"/>
      <c r="E244" s="7" t="s">
        <v>30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68"/>
    </row>
    <row r="245" spans="1:17" s="3" customFormat="1" ht="21.75" customHeight="1" x14ac:dyDescent="0.2">
      <c r="A245" s="68"/>
      <c r="B245" s="68"/>
      <c r="C245" s="68"/>
      <c r="D245" s="68"/>
      <c r="E245" s="52" t="s">
        <v>324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68"/>
    </row>
    <row r="246" spans="1:17" s="3" customFormat="1" ht="15" customHeight="1" x14ac:dyDescent="0.2">
      <c r="A246" s="68" t="s">
        <v>20</v>
      </c>
      <c r="B246" s="68" t="s">
        <v>87</v>
      </c>
      <c r="C246" s="68" t="s">
        <v>24</v>
      </c>
      <c r="D246" s="68" t="s">
        <v>77</v>
      </c>
      <c r="E246" s="7" t="s">
        <v>31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68" t="s">
        <v>362</v>
      </c>
    </row>
    <row r="247" spans="1:17" s="3" customFormat="1" x14ac:dyDescent="0.2">
      <c r="A247" s="68"/>
      <c r="B247" s="68"/>
      <c r="C247" s="68"/>
      <c r="D247" s="68"/>
      <c r="E247" s="7" t="s">
        <v>28</v>
      </c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68"/>
    </row>
    <row r="248" spans="1:17" s="3" customFormat="1" x14ac:dyDescent="0.2">
      <c r="A248" s="68"/>
      <c r="B248" s="68"/>
      <c r="C248" s="68"/>
      <c r="D248" s="68"/>
      <c r="E248" s="7" t="s">
        <v>29</v>
      </c>
      <c r="F248" s="18">
        <v>0</v>
      </c>
      <c r="G248" s="18">
        <v>0</v>
      </c>
      <c r="H248" s="18">
        <v>0</v>
      </c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68"/>
    </row>
    <row r="249" spans="1:17" s="3" customFormat="1" x14ac:dyDescent="0.2">
      <c r="A249" s="68"/>
      <c r="B249" s="68"/>
      <c r="C249" s="68"/>
      <c r="D249" s="68"/>
      <c r="E249" s="7" t="s">
        <v>30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68"/>
    </row>
    <row r="250" spans="1:17" s="3" customFormat="1" x14ac:dyDescent="0.2">
      <c r="A250" s="68"/>
      <c r="B250" s="68"/>
      <c r="C250" s="68"/>
      <c r="D250" s="68"/>
      <c r="E250" s="52" t="s">
        <v>324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68"/>
    </row>
    <row r="251" spans="1:17" s="3" customFormat="1" ht="15" customHeight="1" x14ac:dyDescent="0.2">
      <c r="A251" s="68" t="s">
        <v>22</v>
      </c>
      <c r="B251" s="68" t="s">
        <v>88</v>
      </c>
      <c r="C251" s="68" t="s">
        <v>24</v>
      </c>
      <c r="D251" s="68" t="s">
        <v>77</v>
      </c>
      <c r="E251" s="7" t="s">
        <v>31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68" t="s">
        <v>281</v>
      </c>
    </row>
    <row r="252" spans="1:17" s="3" customFormat="1" x14ac:dyDescent="0.2">
      <c r="A252" s="68"/>
      <c r="B252" s="68"/>
      <c r="C252" s="68"/>
      <c r="D252" s="68"/>
      <c r="E252" s="7" t="s">
        <v>28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68"/>
    </row>
    <row r="253" spans="1:17" s="3" customFormat="1" x14ac:dyDescent="0.2">
      <c r="A253" s="68"/>
      <c r="B253" s="68"/>
      <c r="C253" s="68"/>
      <c r="D253" s="68"/>
      <c r="E253" s="7" t="s">
        <v>29</v>
      </c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68"/>
    </row>
    <row r="254" spans="1:17" s="3" customFormat="1" x14ac:dyDescent="0.2">
      <c r="A254" s="68"/>
      <c r="B254" s="68"/>
      <c r="C254" s="68"/>
      <c r="D254" s="68"/>
      <c r="E254" s="7" t="s">
        <v>30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68"/>
    </row>
    <row r="255" spans="1:17" s="3" customFormat="1" x14ac:dyDescent="0.2">
      <c r="A255" s="68"/>
      <c r="B255" s="68"/>
      <c r="C255" s="68"/>
      <c r="D255" s="68"/>
      <c r="E255" s="52" t="s">
        <v>324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68"/>
    </row>
    <row r="256" spans="1:17" s="3" customFormat="1" ht="15" customHeight="1" x14ac:dyDescent="0.2">
      <c r="A256" s="68" t="s">
        <v>36</v>
      </c>
      <c r="B256" s="68" t="s">
        <v>89</v>
      </c>
      <c r="C256" s="68" t="s">
        <v>24</v>
      </c>
      <c r="D256" s="68" t="s">
        <v>292</v>
      </c>
      <c r="E256" s="7" t="s">
        <v>31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68" t="s">
        <v>90</v>
      </c>
    </row>
    <row r="257" spans="1:17" s="3" customFormat="1" x14ac:dyDescent="0.2">
      <c r="A257" s="68"/>
      <c r="B257" s="68"/>
      <c r="C257" s="68"/>
      <c r="D257" s="68"/>
      <c r="E257" s="7" t="s">
        <v>28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68"/>
    </row>
    <row r="258" spans="1:17" s="3" customFormat="1" x14ac:dyDescent="0.2">
      <c r="A258" s="68"/>
      <c r="B258" s="68"/>
      <c r="C258" s="68"/>
      <c r="D258" s="68"/>
      <c r="E258" s="7" t="s">
        <v>29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68"/>
    </row>
    <row r="259" spans="1:17" s="3" customFormat="1" x14ac:dyDescent="0.2">
      <c r="A259" s="68"/>
      <c r="B259" s="68"/>
      <c r="C259" s="68"/>
      <c r="D259" s="68"/>
      <c r="E259" s="7" t="s">
        <v>30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68"/>
    </row>
    <row r="260" spans="1:17" s="3" customFormat="1" ht="60.75" customHeight="1" x14ac:dyDescent="0.2">
      <c r="A260" s="68"/>
      <c r="B260" s="68"/>
      <c r="C260" s="68"/>
      <c r="D260" s="68"/>
      <c r="E260" s="52" t="s">
        <v>324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68"/>
    </row>
    <row r="261" spans="1:17" s="3" customFormat="1" x14ac:dyDescent="0.2">
      <c r="A261" s="52"/>
      <c r="B261" s="69" t="s">
        <v>92</v>
      </c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1"/>
    </row>
    <row r="262" spans="1:17" s="3" customFormat="1" ht="37.5" customHeight="1" x14ac:dyDescent="0.2">
      <c r="A262" s="68" t="s">
        <v>38</v>
      </c>
      <c r="B262" s="68" t="s">
        <v>91</v>
      </c>
      <c r="C262" s="68" t="s">
        <v>24</v>
      </c>
      <c r="D262" s="68" t="s">
        <v>286</v>
      </c>
      <c r="E262" s="7" t="s">
        <v>31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68" t="s">
        <v>363</v>
      </c>
    </row>
    <row r="263" spans="1:17" s="3" customFormat="1" x14ac:dyDescent="0.2">
      <c r="A263" s="68"/>
      <c r="B263" s="68"/>
      <c r="C263" s="68"/>
      <c r="D263" s="68"/>
      <c r="E263" s="7" t="s">
        <v>28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68"/>
    </row>
    <row r="264" spans="1:17" s="3" customFormat="1" x14ac:dyDescent="0.2">
      <c r="A264" s="68"/>
      <c r="B264" s="68"/>
      <c r="C264" s="68"/>
      <c r="D264" s="68"/>
      <c r="E264" s="7" t="s">
        <v>29</v>
      </c>
      <c r="F264" s="18"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68"/>
    </row>
    <row r="265" spans="1:17" s="3" customFormat="1" x14ac:dyDescent="0.2">
      <c r="A265" s="68"/>
      <c r="B265" s="68"/>
      <c r="C265" s="68"/>
      <c r="D265" s="68"/>
      <c r="E265" s="7" t="s">
        <v>30</v>
      </c>
      <c r="F265" s="18">
        <v>0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68"/>
    </row>
    <row r="266" spans="1:17" s="3" customFormat="1" ht="62.25" customHeight="1" x14ac:dyDescent="0.2">
      <c r="A266" s="68"/>
      <c r="B266" s="68"/>
      <c r="C266" s="68"/>
      <c r="D266" s="68"/>
      <c r="E266" s="52" t="s">
        <v>324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68"/>
    </row>
    <row r="267" spans="1:17" s="3" customFormat="1" ht="37.5" customHeight="1" x14ac:dyDescent="0.2">
      <c r="A267" s="68" t="s">
        <v>40</v>
      </c>
      <c r="B267" s="68" t="s">
        <v>93</v>
      </c>
      <c r="C267" s="68" t="s">
        <v>24</v>
      </c>
      <c r="D267" s="68"/>
      <c r="E267" s="7" t="s">
        <v>31</v>
      </c>
      <c r="F267" s="18">
        <v>80</v>
      </c>
      <c r="G267" s="18">
        <v>54</v>
      </c>
      <c r="H267" s="18">
        <v>56</v>
      </c>
      <c r="I267" s="18">
        <v>58</v>
      </c>
      <c r="J267" s="18">
        <v>60</v>
      </c>
      <c r="K267" s="18">
        <v>60</v>
      </c>
      <c r="L267" s="18">
        <v>60</v>
      </c>
      <c r="M267" s="18">
        <v>60</v>
      </c>
      <c r="N267" s="18">
        <v>60</v>
      </c>
      <c r="O267" s="18">
        <v>60</v>
      </c>
      <c r="P267" s="18">
        <v>608</v>
      </c>
      <c r="Q267" s="68" t="s">
        <v>365</v>
      </c>
    </row>
    <row r="268" spans="1:17" s="3" customFormat="1" x14ac:dyDescent="0.2">
      <c r="A268" s="68"/>
      <c r="B268" s="68"/>
      <c r="C268" s="68"/>
      <c r="D268" s="68"/>
      <c r="E268" s="7" t="s">
        <v>28</v>
      </c>
      <c r="F268" s="18">
        <v>0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68"/>
    </row>
    <row r="269" spans="1:17" s="3" customFormat="1" x14ac:dyDescent="0.2">
      <c r="A269" s="68"/>
      <c r="B269" s="68"/>
      <c r="C269" s="68"/>
      <c r="D269" s="68"/>
      <c r="E269" s="7" t="s">
        <v>29</v>
      </c>
      <c r="F269" s="18">
        <v>80</v>
      </c>
      <c r="G269" s="18">
        <v>54</v>
      </c>
      <c r="H269" s="18">
        <v>56</v>
      </c>
      <c r="I269" s="18">
        <v>58</v>
      </c>
      <c r="J269" s="18">
        <v>60</v>
      </c>
      <c r="K269" s="18">
        <v>60</v>
      </c>
      <c r="L269" s="18">
        <v>60</v>
      </c>
      <c r="M269" s="18">
        <v>60</v>
      </c>
      <c r="N269" s="18">
        <v>60</v>
      </c>
      <c r="O269" s="18">
        <v>60</v>
      </c>
      <c r="P269" s="18">
        <v>608</v>
      </c>
      <c r="Q269" s="68"/>
    </row>
    <row r="270" spans="1:17" s="3" customFormat="1" x14ac:dyDescent="0.2">
      <c r="A270" s="68"/>
      <c r="B270" s="68"/>
      <c r="C270" s="68"/>
      <c r="D270" s="68"/>
      <c r="E270" s="7" t="s">
        <v>30</v>
      </c>
      <c r="F270" s="18">
        <v>0</v>
      </c>
      <c r="G270" s="18">
        <v>0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68"/>
    </row>
    <row r="271" spans="1:17" s="3" customFormat="1" ht="38.25" customHeight="1" x14ac:dyDescent="0.2">
      <c r="A271" s="68"/>
      <c r="B271" s="68"/>
      <c r="C271" s="68"/>
      <c r="D271" s="68"/>
      <c r="E271" s="52" t="s">
        <v>324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68"/>
    </row>
    <row r="272" spans="1:17" s="3" customFormat="1" x14ac:dyDescent="0.2">
      <c r="A272" s="68" t="s">
        <v>432</v>
      </c>
      <c r="B272" s="68" t="s">
        <v>311</v>
      </c>
      <c r="C272" s="68" t="s">
        <v>24</v>
      </c>
      <c r="D272" s="68" t="s">
        <v>364</v>
      </c>
      <c r="E272" s="7" t="s">
        <v>31</v>
      </c>
      <c r="F272" s="18">
        <f>F280+F285+F290+F296+F302+F307</f>
        <v>10154.700000000001</v>
      </c>
      <c r="G272" s="18">
        <f t="shared" ref="G272:P272" si="53">G280+G285+G290+G296+G302+G307</f>
        <v>12457.1</v>
      </c>
      <c r="H272" s="18">
        <f t="shared" si="53"/>
        <v>10922.3</v>
      </c>
      <c r="I272" s="18">
        <f t="shared" si="53"/>
        <v>11304.7</v>
      </c>
      <c r="J272" s="18">
        <f t="shared" si="53"/>
        <v>11656.9</v>
      </c>
      <c r="K272" s="18">
        <f t="shared" si="53"/>
        <v>11974.8</v>
      </c>
      <c r="L272" s="18">
        <f t="shared" si="53"/>
        <v>12290.1</v>
      </c>
      <c r="M272" s="18">
        <f t="shared" si="53"/>
        <v>12613.8</v>
      </c>
      <c r="N272" s="18">
        <f>N280+N285+N290+N296+N302+N307</f>
        <v>12921.6</v>
      </c>
      <c r="O272" s="18">
        <f t="shared" si="53"/>
        <v>13211.9</v>
      </c>
      <c r="P272" s="18">
        <f t="shared" si="53"/>
        <v>119507.9</v>
      </c>
      <c r="Q272" s="65" t="s">
        <v>27</v>
      </c>
    </row>
    <row r="273" spans="1:17" s="3" customFormat="1" x14ac:dyDescent="0.2">
      <c r="A273" s="68"/>
      <c r="B273" s="68"/>
      <c r="C273" s="68"/>
      <c r="D273" s="68"/>
      <c r="E273" s="7" t="s">
        <v>28</v>
      </c>
      <c r="F273" s="18">
        <f t="shared" ref="F273:P273" si="54">F281+F286+F291+F297+F303+F308</f>
        <v>0</v>
      </c>
      <c r="G273" s="18">
        <f t="shared" si="54"/>
        <v>0</v>
      </c>
      <c r="H273" s="18">
        <f t="shared" si="54"/>
        <v>0</v>
      </c>
      <c r="I273" s="18">
        <f t="shared" si="54"/>
        <v>0</v>
      </c>
      <c r="J273" s="18">
        <f t="shared" si="54"/>
        <v>0</v>
      </c>
      <c r="K273" s="18">
        <f t="shared" si="54"/>
        <v>0</v>
      </c>
      <c r="L273" s="18">
        <f t="shared" si="54"/>
        <v>0</v>
      </c>
      <c r="M273" s="18">
        <f t="shared" si="54"/>
        <v>0</v>
      </c>
      <c r="N273" s="18">
        <f t="shared" si="54"/>
        <v>0</v>
      </c>
      <c r="O273" s="18">
        <f t="shared" si="54"/>
        <v>0</v>
      </c>
      <c r="P273" s="18">
        <f t="shared" si="54"/>
        <v>0</v>
      </c>
      <c r="Q273" s="65"/>
    </row>
    <row r="274" spans="1:17" s="3" customFormat="1" x14ac:dyDescent="0.2">
      <c r="A274" s="68"/>
      <c r="B274" s="68"/>
      <c r="C274" s="68"/>
      <c r="D274" s="68"/>
      <c r="E274" s="7" t="s">
        <v>29</v>
      </c>
      <c r="F274" s="18">
        <f t="shared" ref="F274:P274" si="55">F282+F287+F292+F298+F304+F309</f>
        <v>10154.700000000001</v>
      </c>
      <c r="G274" s="18">
        <f t="shared" si="55"/>
        <v>12457.1</v>
      </c>
      <c r="H274" s="18">
        <f t="shared" si="55"/>
        <v>10922.3</v>
      </c>
      <c r="I274" s="18">
        <f t="shared" si="55"/>
        <v>11304.7</v>
      </c>
      <c r="J274" s="18">
        <f t="shared" si="55"/>
        <v>11656.9</v>
      </c>
      <c r="K274" s="18">
        <f t="shared" si="55"/>
        <v>11974.8</v>
      </c>
      <c r="L274" s="18">
        <f t="shared" si="55"/>
        <v>12290.1</v>
      </c>
      <c r="M274" s="18">
        <f t="shared" si="55"/>
        <v>12613.8</v>
      </c>
      <c r="N274" s="18">
        <f t="shared" si="55"/>
        <v>12921.6</v>
      </c>
      <c r="O274" s="18">
        <f t="shared" si="55"/>
        <v>13211.9</v>
      </c>
      <c r="P274" s="18">
        <f t="shared" si="55"/>
        <v>119507.9</v>
      </c>
      <c r="Q274" s="65"/>
    </row>
    <row r="275" spans="1:17" s="3" customFormat="1" x14ac:dyDescent="0.2">
      <c r="A275" s="68"/>
      <c r="B275" s="68"/>
      <c r="C275" s="68"/>
      <c r="D275" s="68"/>
      <c r="E275" s="7" t="s">
        <v>30</v>
      </c>
      <c r="F275" s="18">
        <f t="shared" ref="F275:P275" si="56">F283+F288+F293+F299+F305+F310</f>
        <v>0</v>
      </c>
      <c r="G275" s="18">
        <f t="shared" si="56"/>
        <v>0</v>
      </c>
      <c r="H275" s="18">
        <f t="shared" si="56"/>
        <v>0</v>
      </c>
      <c r="I275" s="18">
        <f t="shared" si="56"/>
        <v>0</v>
      </c>
      <c r="J275" s="18">
        <f t="shared" si="56"/>
        <v>0</v>
      </c>
      <c r="K275" s="18">
        <f t="shared" si="56"/>
        <v>0</v>
      </c>
      <c r="L275" s="18">
        <f t="shared" si="56"/>
        <v>0</v>
      </c>
      <c r="M275" s="18">
        <f t="shared" si="56"/>
        <v>0</v>
      </c>
      <c r="N275" s="18">
        <f t="shared" si="56"/>
        <v>0</v>
      </c>
      <c r="O275" s="18">
        <f t="shared" si="56"/>
        <v>0</v>
      </c>
      <c r="P275" s="18">
        <f t="shared" si="56"/>
        <v>0</v>
      </c>
      <c r="Q275" s="65"/>
    </row>
    <row r="276" spans="1:17" s="3" customFormat="1" ht="50.25" customHeight="1" x14ac:dyDescent="0.2">
      <c r="A276" s="68"/>
      <c r="B276" s="68"/>
      <c r="C276" s="68"/>
      <c r="D276" s="68"/>
      <c r="E276" s="52" t="s">
        <v>324</v>
      </c>
      <c r="F276" s="18">
        <f t="shared" ref="F276:P276" si="57">F284+F289+F294+F300+F306+F311</f>
        <v>0</v>
      </c>
      <c r="G276" s="18">
        <f t="shared" si="57"/>
        <v>0</v>
      </c>
      <c r="H276" s="18">
        <f t="shared" si="57"/>
        <v>0</v>
      </c>
      <c r="I276" s="18">
        <f t="shared" si="57"/>
        <v>0</v>
      </c>
      <c r="J276" s="18">
        <f t="shared" si="57"/>
        <v>0</v>
      </c>
      <c r="K276" s="18">
        <f t="shared" si="57"/>
        <v>0</v>
      </c>
      <c r="L276" s="18">
        <f t="shared" si="57"/>
        <v>0</v>
      </c>
      <c r="M276" s="18">
        <f t="shared" si="57"/>
        <v>0</v>
      </c>
      <c r="N276" s="18">
        <f t="shared" si="57"/>
        <v>0</v>
      </c>
      <c r="O276" s="18">
        <f t="shared" si="57"/>
        <v>0</v>
      </c>
      <c r="P276" s="18">
        <f t="shared" si="57"/>
        <v>0</v>
      </c>
      <c r="Q276" s="65"/>
    </row>
    <row r="277" spans="1:17" s="3" customFormat="1" x14ac:dyDescent="0.2">
      <c r="A277" s="52"/>
      <c r="B277" s="69" t="s">
        <v>126</v>
      </c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1"/>
    </row>
    <row r="278" spans="1:17" s="3" customFormat="1" x14ac:dyDescent="0.2">
      <c r="A278" s="52"/>
      <c r="B278" s="69" t="s">
        <v>94</v>
      </c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1"/>
    </row>
    <row r="279" spans="1:17" s="3" customFormat="1" x14ac:dyDescent="0.2">
      <c r="A279" s="52"/>
      <c r="B279" s="69" t="s">
        <v>366</v>
      </c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1"/>
    </row>
    <row r="280" spans="1:17" s="3" customFormat="1" x14ac:dyDescent="0.2">
      <c r="A280" s="68" t="s">
        <v>16</v>
      </c>
      <c r="B280" s="68" t="s">
        <v>96</v>
      </c>
      <c r="C280" s="68" t="s">
        <v>24</v>
      </c>
      <c r="D280" s="68" t="s">
        <v>79</v>
      </c>
      <c r="E280" s="7" t="s">
        <v>31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68" t="s">
        <v>97</v>
      </c>
    </row>
    <row r="281" spans="1:17" s="3" customFormat="1" x14ac:dyDescent="0.2">
      <c r="A281" s="68"/>
      <c r="B281" s="68"/>
      <c r="C281" s="68"/>
      <c r="D281" s="68"/>
      <c r="E281" s="7" t="s">
        <v>28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68"/>
    </row>
    <row r="282" spans="1:17" s="3" customFormat="1" x14ac:dyDescent="0.2">
      <c r="A282" s="68"/>
      <c r="B282" s="68"/>
      <c r="C282" s="68"/>
      <c r="D282" s="68"/>
      <c r="E282" s="7" t="s">
        <v>29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68"/>
    </row>
    <row r="283" spans="1:17" s="3" customFormat="1" x14ac:dyDescent="0.2">
      <c r="A283" s="68"/>
      <c r="B283" s="68"/>
      <c r="C283" s="68"/>
      <c r="D283" s="68"/>
      <c r="E283" s="7" t="s">
        <v>30</v>
      </c>
      <c r="F283" s="18">
        <v>0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68"/>
    </row>
    <row r="284" spans="1:17" s="3" customFormat="1" x14ac:dyDescent="0.2">
      <c r="A284" s="68"/>
      <c r="B284" s="68"/>
      <c r="C284" s="68"/>
      <c r="D284" s="68"/>
      <c r="E284" s="52" t="s">
        <v>324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68"/>
    </row>
    <row r="285" spans="1:17" s="3" customFormat="1" x14ac:dyDescent="0.2">
      <c r="A285" s="68" t="s">
        <v>20</v>
      </c>
      <c r="B285" s="68" t="s">
        <v>98</v>
      </c>
      <c r="C285" s="68" t="s">
        <v>24</v>
      </c>
      <c r="D285" s="68" t="s">
        <v>95</v>
      </c>
      <c r="E285" s="7" t="s">
        <v>31</v>
      </c>
      <c r="F285" s="18">
        <v>0</v>
      </c>
      <c r="G285" s="18">
        <v>2000</v>
      </c>
      <c r="H285" s="18">
        <v>300</v>
      </c>
      <c r="I285" s="18">
        <v>300</v>
      </c>
      <c r="J285" s="18">
        <v>300</v>
      </c>
      <c r="K285" s="18">
        <v>300</v>
      </c>
      <c r="L285" s="18">
        <v>300</v>
      </c>
      <c r="M285" s="18">
        <v>300</v>
      </c>
      <c r="N285" s="18">
        <v>300</v>
      </c>
      <c r="O285" s="18">
        <v>300</v>
      </c>
      <c r="P285" s="18">
        <v>4400</v>
      </c>
      <c r="Q285" s="68" t="s">
        <v>99</v>
      </c>
    </row>
    <row r="286" spans="1:17" s="3" customFormat="1" x14ac:dyDescent="0.2">
      <c r="A286" s="68"/>
      <c r="B286" s="68"/>
      <c r="C286" s="68"/>
      <c r="D286" s="68"/>
      <c r="E286" s="7" t="s">
        <v>28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68"/>
    </row>
    <row r="287" spans="1:17" s="3" customFormat="1" x14ac:dyDescent="0.2">
      <c r="A287" s="68"/>
      <c r="B287" s="68"/>
      <c r="C287" s="68"/>
      <c r="D287" s="68"/>
      <c r="E287" s="7" t="s">
        <v>29</v>
      </c>
      <c r="F287" s="18">
        <v>0</v>
      </c>
      <c r="G287" s="18">
        <v>2000</v>
      </c>
      <c r="H287" s="18">
        <v>300</v>
      </c>
      <c r="I287" s="18">
        <v>300</v>
      </c>
      <c r="J287" s="18">
        <v>300</v>
      </c>
      <c r="K287" s="18">
        <v>300</v>
      </c>
      <c r="L287" s="18">
        <v>300</v>
      </c>
      <c r="M287" s="18">
        <v>300</v>
      </c>
      <c r="N287" s="18">
        <v>300</v>
      </c>
      <c r="O287" s="18">
        <v>300</v>
      </c>
      <c r="P287" s="18">
        <v>4400</v>
      </c>
      <c r="Q287" s="68"/>
    </row>
    <row r="288" spans="1:17" s="3" customFormat="1" x14ac:dyDescent="0.2">
      <c r="A288" s="68"/>
      <c r="B288" s="68"/>
      <c r="C288" s="68"/>
      <c r="D288" s="68"/>
      <c r="E288" s="7" t="s">
        <v>30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68"/>
    </row>
    <row r="289" spans="1:17" s="3" customFormat="1" x14ac:dyDescent="0.2">
      <c r="A289" s="68"/>
      <c r="B289" s="68"/>
      <c r="C289" s="68"/>
      <c r="D289" s="68"/>
      <c r="E289" s="52" t="s">
        <v>324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68"/>
    </row>
    <row r="290" spans="1:17" s="3" customFormat="1" x14ac:dyDescent="0.2">
      <c r="A290" s="68" t="s">
        <v>22</v>
      </c>
      <c r="B290" s="68" t="s">
        <v>100</v>
      </c>
      <c r="C290" s="68" t="s">
        <v>24</v>
      </c>
      <c r="D290" s="68" t="s">
        <v>95</v>
      </c>
      <c r="E290" s="7" t="s">
        <v>31</v>
      </c>
      <c r="F290" s="18">
        <v>10154.700000000001</v>
      </c>
      <c r="G290" s="18">
        <v>10457.1</v>
      </c>
      <c r="H290" s="18">
        <v>10622.3</v>
      </c>
      <c r="I290" s="18">
        <v>11004.7</v>
      </c>
      <c r="J290" s="19">
        <v>11356.9</v>
      </c>
      <c r="K290" s="19">
        <v>11674.8</v>
      </c>
      <c r="L290" s="19">
        <v>11990.1</v>
      </c>
      <c r="M290" s="19">
        <v>12313.8</v>
      </c>
      <c r="N290" s="18">
        <v>12621.6</v>
      </c>
      <c r="O290" s="19">
        <v>12911.9</v>
      </c>
      <c r="P290" s="18">
        <v>115107.9</v>
      </c>
      <c r="Q290" s="68" t="s">
        <v>101</v>
      </c>
    </row>
    <row r="291" spans="1:17" s="3" customFormat="1" x14ac:dyDescent="0.2">
      <c r="A291" s="68"/>
      <c r="B291" s="68"/>
      <c r="C291" s="68"/>
      <c r="D291" s="68"/>
      <c r="E291" s="7" t="s">
        <v>28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68"/>
    </row>
    <row r="292" spans="1:17" s="3" customFormat="1" x14ac:dyDescent="0.2">
      <c r="A292" s="68"/>
      <c r="B292" s="68"/>
      <c r="C292" s="68"/>
      <c r="D292" s="68"/>
      <c r="E292" s="7" t="s">
        <v>29</v>
      </c>
      <c r="F292" s="18">
        <v>10154.700000000001</v>
      </c>
      <c r="G292" s="18">
        <v>10457.1</v>
      </c>
      <c r="H292" s="18">
        <v>10622.3</v>
      </c>
      <c r="I292" s="18">
        <v>11004.7</v>
      </c>
      <c r="J292" s="19">
        <v>11356.9</v>
      </c>
      <c r="K292" s="19">
        <v>11674.8</v>
      </c>
      <c r="L292" s="19">
        <v>11990.1</v>
      </c>
      <c r="M292" s="19">
        <v>12313.8</v>
      </c>
      <c r="N292" s="18">
        <v>12621.6</v>
      </c>
      <c r="O292" s="19">
        <v>12911.9</v>
      </c>
      <c r="P292" s="18">
        <v>115107.9</v>
      </c>
      <c r="Q292" s="68"/>
    </row>
    <row r="293" spans="1:17" s="3" customFormat="1" x14ac:dyDescent="0.2">
      <c r="A293" s="68"/>
      <c r="B293" s="68"/>
      <c r="C293" s="68"/>
      <c r="D293" s="68"/>
      <c r="E293" s="7" t="s">
        <v>30</v>
      </c>
      <c r="F293" s="18">
        <v>0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68"/>
    </row>
    <row r="294" spans="1:17" s="3" customFormat="1" x14ac:dyDescent="0.2">
      <c r="A294" s="68"/>
      <c r="B294" s="68"/>
      <c r="C294" s="68"/>
      <c r="D294" s="68"/>
      <c r="E294" s="52" t="s">
        <v>324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68"/>
    </row>
    <row r="295" spans="1:17" s="3" customFormat="1" x14ac:dyDescent="0.2">
      <c r="A295" s="52"/>
      <c r="B295" s="69" t="s">
        <v>367</v>
      </c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1"/>
    </row>
    <row r="296" spans="1:17" s="3" customFormat="1" x14ac:dyDescent="0.2">
      <c r="A296" s="68" t="s">
        <v>36</v>
      </c>
      <c r="B296" s="68" t="s">
        <v>102</v>
      </c>
      <c r="C296" s="68" t="s">
        <v>24</v>
      </c>
      <c r="D296" s="68" t="s">
        <v>95</v>
      </c>
      <c r="E296" s="7" t="s">
        <v>31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60" t="s">
        <v>368</v>
      </c>
    </row>
    <row r="297" spans="1:17" s="3" customFormat="1" x14ac:dyDescent="0.2">
      <c r="A297" s="68"/>
      <c r="B297" s="68"/>
      <c r="C297" s="68"/>
      <c r="D297" s="68"/>
      <c r="E297" s="7" t="s">
        <v>28</v>
      </c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61"/>
    </row>
    <row r="298" spans="1:17" s="3" customFormat="1" x14ac:dyDescent="0.2">
      <c r="A298" s="68"/>
      <c r="B298" s="68"/>
      <c r="C298" s="68"/>
      <c r="D298" s="68"/>
      <c r="E298" s="7" t="s">
        <v>29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61"/>
    </row>
    <row r="299" spans="1:17" s="3" customFormat="1" x14ac:dyDescent="0.2">
      <c r="A299" s="68"/>
      <c r="B299" s="68"/>
      <c r="C299" s="68"/>
      <c r="D299" s="68"/>
      <c r="E299" s="7" t="s">
        <v>30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61"/>
    </row>
    <row r="300" spans="1:17" s="3" customFormat="1" ht="102" customHeight="1" x14ac:dyDescent="0.2">
      <c r="A300" s="68"/>
      <c r="B300" s="68"/>
      <c r="C300" s="68"/>
      <c r="D300" s="68"/>
      <c r="E300" s="52" t="s">
        <v>324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62"/>
    </row>
    <row r="301" spans="1:17" s="3" customFormat="1" x14ac:dyDescent="0.2">
      <c r="A301" s="52"/>
      <c r="B301" s="69" t="s">
        <v>104</v>
      </c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1"/>
    </row>
    <row r="302" spans="1:17" s="3" customFormat="1" x14ac:dyDescent="0.2">
      <c r="A302" s="68" t="s">
        <v>38</v>
      </c>
      <c r="B302" s="68" t="s">
        <v>103</v>
      </c>
      <c r="C302" s="68" t="s">
        <v>24</v>
      </c>
      <c r="D302" s="68" t="s">
        <v>95</v>
      </c>
      <c r="E302" s="7" t="s">
        <v>31</v>
      </c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60" t="s">
        <v>128</v>
      </c>
    </row>
    <row r="303" spans="1:17" s="3" customFormat="1" x14ac:dyDescent="0.2">
      <c r="A303" s="68"/>
      <c r="B303" s="68"/>
      <c r="C303" s="68"/>
      <c r="D303" s="68"/>
      <c r="E303" s="7" t="s">
        <v>28</v>
      </c>
      <c r="F303" s="18">
        <v>0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61"/>
    </row>
    <row r="304" spans="1:17" s="3" customFormat="1" x14ac:dyDescent="0.2">
      <c r="A304" s="68"/>
      <c r="B304" s="68"/>
      <c r="C304" s="68"/>
      <c r="D304" s="68"/>
      <c r="E304" s="7" t="s">
        <v>29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  <c r="O304" s="36">
        <v>0</v>
      </c>
      <c r="P304" s="36">
        <v>0</v>
      </c>
      <c r="Q304" s="61"/>
    </row>
    <row r="305" spans="1:17" s="3" customFormat="1" x14ac:dyDescent="0.2">
      <c r="A305" s="68"/>
      <c r="B305" s="68"/>
      <c r="C305" s="68"/>
      <c r="D305" s="68"/>
      <c r="E305" s="7" t="s">
        <v>30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61"/>
    </row>
    <row r="306" spans="1:17" s="3" customFormat="1" ht="54.75" customHeight="1" x14ac:dyDescent="0.2">
      <c r="A306" s="68"/>
      <c r="B306" s="68"/>
      <c r="C306" s="68"/>
      <c r="D306" s="68"/>
      <c r="E306" s="52" t="s">
        <v>324</v>
      </c>
      <c r="F306" s="18">
        <v>0</v>
      </c>
      <c r="G306" s="18">
        <v>0</v>
      </c>
      <c r="H306" s="18">
        <v>0</v>
      </c>
      <c r="I306" s="18">
        <v>0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62"/>
    </row>
    <row r="307" spans="1:17" s="3" customFormat="1" x14ac:dyDescent="0.2">
      <c r="A307" s="68" t="s">
        <v>40</v>
      </c>
      <c r="B307" s="68" t="s">
        <v>105</v>
      </c>
      <c r="C307" s="68" t="s">
        <v>24</v>
      </c>
      <c r="D307" s="68" t="s">
        <v>95</v>
      </c>
      <c r="E307" s="7" t="s">
        <v>31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68" t="s">
        <v>106</v>
      </c>
    </row>
    <row r="308" spans="1:17" s="3" customFormat="1" x14ac:dyDescent="0.2">
      <c r="A308" s="68"/>
      <c r="B308" s="68"/>
      <c r="C308" s="68"/>
      <c r="D308" s="68"/>
      <c r="E308" s="7" t="s">
        <v>28</v>
      </c>
      <c r="F308" s="18">
        <v>0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68"/>
    </row>
    <row r="309" spans="1:17" s="3" customFormat="1" x14ac:dyDescent="0.2">
      <c r="A309" s="68"/>
      <c r="B309" s="68"/>
      <c r="C309" s="68"/>
      <c r="D309" s="68"/>
      <c r="E309" s="7" t="s">
        <v>29</v>
      </c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68"/>
    </row>
    <row r="310" spans="1:17" s="3" customFormat="1" x14ac:dyDescent="0.2">
      <c r="A310" s="68"/>
      <c r="B310" s="68"/>
      <c r="C310" s="68"/>
      <c r="D310" s="68"/>
      <c r="E310" s="7" t="s">
        <v>30</v>
      </c>
      <c r="F310" s="18">
        <v>0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68"/>
    </row>
    <row r="311" spans="1:17" s="3" customFormat="1" x14ac:dyDescent="0.2">
      <c r="A311" s="68"/>
      <c r="B311" s="68"/>
      <c r="C311" s="68"/>
      <c r="D311" s="68"/>
      <c r="E311" s="52" t="s">
        <v>324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68"/>
    </row>
    <row r="312" spans="1:17" s="3" customFormat="1" ht="36" x14ac:dyDescent="0.2">
      <c r="A312" s="68" t="s">
        <v>433</v>
      </c>
      <c r="B312" s="68" t="s">
        <v>312</v>
      </c>
      <c r="C312" s="68" t="s">
        <v>289</v>
      </c>
      <c r="D312" s="68" t="s">
        <v>369</v>
      </c>
      <c r="E312" s="7" t="s">
        <v>107</v>
      </c>
      <c r="F312" s="18">
        <f>F317+F322+F332+F327</f>
        <v>128591.7</v>
      </c>
      <c r="G312" s="18">
        <f t="shared" ref="G312:L312" si="58">G317+G322+G332+G327</f>
        <v>132699.5</v>
      </c>
      <c r="H312" s="18">
        <f t="shared" si="58"/>
        <v>153463.1</v>
      </c>
      <c r="I312" s="18">
        <f t="shared" si="58"/>
        <v>162330.70000000001</v>
      </c>
      <c r="J312" s="18">
        <f t="shared" si="58"/>
        <v>149970.70000000001</v>
      </c>
      <c r="K312" s="18">
        <f t="shared" si="58"/>
        <v>156414.39999999999</v>
      </c>
      <c r="L312" s="18">
        <f t="shared" si="58"/>
        <v>150269.5</v>
      </c>
      <c r="M312" s="18">
        <f>M317+M322+M332+M327</f>
        <v>157143.4</v>
      </c>
      <c r="N312" s="18">
        <f t="shared" ref="N312:O312" si="59">N317+N322+N332+N327</f>
        <v>166388.20000000001</v>
      </c>
      <c r="O312" s="18">
        <f t="shared" si="59"/>
        <v>170804.2</v>
      </c>
      <c r="P312" s="18">
        <f>P317+P322+P332+P327</f>
        <v>1528075.4</v>
      </c>
      <c r="Q312" s="65" t="s">
        <v>27</v>
      </c>
    </row>
    <row r="313" spans="1:17" s="3" customFormat="1" x14ac:dyDescent="0.2">
      <c r="A313" s="68"/>
      <c r="B313" s="68"/>
      <c r="C313" s="68"/>
      <c r="D313" s="68"/>
      <c r="E313" s="7" t="s">
        <v>28</v>
      </c>
      <c r="F313" s="18">
        <f t="shared" ref="F313:P316" si="60">F318+F323+F333+F328</f>
        <v>96000</v>
      </c>
      <c r="G313" s="18">
        <f t="shared" si="60"/>
        <v>96500</v>
      </c>
      <c r="H313" s="18">
        <f t="shared" si="60"/>
        <v>113400</v>
      </c>
      <c r="I313" s="18">
        <f t="shared" si="60"/>
        <v>117800</v>
      </c>
      <c r="J313" s="18">
        <f t="shared" si="60"/>
        <v>108600</v>
      </c>
      <c r="K313" s="18">
        <f t="shared" si="60"/>
        <v>111800</v>
      </c>
      <c r="L313" s="18">
        <f t="shared" si="60"/>
        <v>109000</v>
      </c>
      <c r="M313" s="18">
        <f t="shared" ref="M313:P313" si="61">M318+M323+M333+M328</f>
        <v>113400</v>
      </c>
      <c r="N313" s="18">
        <f t="shared" si="61"/>
        <v>116300</v>
      </c>
      <c r="O313" s="18">
        <f t="shared" si="61"/>
        <v>118700</v>
      </c>
      <c r="P313" s="18">
        <f t="shared" si="61"/>
        <v>1101500</v>
      </c>
      <c r="Q313" s="65"/>
    </row>
    <row r="314" spans="1:17" s="3" customFormat="1" x14ac:dyDescent="0.2">
      <c r="A314" s="68"/>
      <c r="B314" s="68"/>
      <c r="C314" s="68"/>
      <c r="D314" s="68"/>
      <c r="E314" s="7" t="s">
        <v>29</v>
      </c>
      <c r="F314" s="18">
        <f t="shared" si="60"/>
        <v>32591.7</v>
      </c>
      <c r="G314" s="18">
        <f t="shared" si="60"/>
        <v>36199.5</v>
      </c>
      <c r="H314" s="18">
        <f t="shared" si="60"/>
        <v>40063.1</v>
      </c>
      <c r="I314" s="18">
        <f t="shared" si="60"/>
        <v>44530.7</v>
      </c>
      <c r="J314" s="18">
        <f t="shared" si="60"/>
        <v>41370.699999999997</v>
      </c>
      <c r="K314" s="18">
        <f t="shared" si="60"/>
        <v>44614.400000000001</v>
      </c>
      <c r="L314" s="18">
        <f t="shared" si="60"/>
        <v>41269.5</v>
      </c>
      <c r="M314" s="18">
        <f t="shared" ref="M314:P314" si="62">M319+M324+M334+M329</f>
        <v>43743.4</v>
      </c>
      <c r="N314" s="18">
        <f t="shared" si="62"/>
        <v>50088.2</v>
      </c>
      <c r="O314" s="18">
        <f t="shared" si="62"/>
        <v>52104.2</v>
      </c>
      <c r="P314" s="18">
        <f t="shared" si="62"/>
        <v>426575.4</v>
      </c>
      <c r="Q314" s="65"/>
    </row>
    <row r="315" spans="1:17" s="3" customFormat="1" x14ac:dyDescent="0.2">
      <c r="A315" s="68"/>
      <c r="B315" s="68"/>
      <c r="C315" s="68"/>
      <c r="D315" s="68"/>
      <c r="E315" s="7" t="s">
        <v>30</v>
      </c>
      <c r="F315" s="18">
        <f t="shared" si="60"/>
        <v>0</v>
      </c>
      <c r="G315" s="18">
        <f t="shared" si="60"/>
        <v>0</v>
      </c>
      <c r="H315" s="18">
        <f t="shared" si="60"/>
        <v>0</v>
      </c>
      <c r="I315" s="18">
        <f t="shared" si="60"/>
        <v>0</v>
      </c>
      <c r="J315" s="18">
        <f t="shared" si="60"/>
        <v>0</v>
      </c>
      <c r="K315" s="18">
        <f t="shared" si="60"/>
        <v>0</v>
      </c>
      <c r="L315" s="18">
        <f t="shared" si="60"/>
        <v>0</v>
      </c>
      <c r="M315" s="18">
        <f t="shared" ref="M315:P315" si="63">M320+M325+M335+M330</f>
        <v>0</v>
      </c>
      <c r="N315" s="18">
        <f t="shared" si="63"/>
        <v>0</v>
      </c>
      <c r="O315" s="18">
        <f t="shared" si="63"/>
        <v>0</v>
      </c>
      <c r="P315" s="18">
        <f t="shared" si="63"/>
        <v>0</v>
      </c>
      <c r="Q315" s="65"/>
    </row>
    <row r="316" spans="1:17" s="3" customFormat="1" ht="124.5" customHeight="1" x14ac:dyDescent="0.2">
      <c r="A316" s="68"/>
      <c r="B316" s="68"/>
      <c r="C316" s="68"/>
      <c r="D316" s="68"/>
      <c r="E316" s="52" t="s">
        <v>324</v>
      </c>
      <c r="F316" s="18">
        <f t="shared" si="60"/>
        <v>0</v>
      </c>
      <c r="G316" s="18">
        <f t="shared" si="60"/>
        <v>0</v>
      </c>
      <c r="H316" s="18">
        <f t="shared" si="60"/>
        <v>0</v>
      </c>
      <c r="I316" s="18">
        <f t="shared" si="60"/>
        <v>0</v>
      </c>
      <c r="J316" s="18">
        <f t="shared" si="60"/>
        <v>0</v>
      </c>
      <c r="K316" s="18">
        <f t="shared" si="60"/>
        <v>0</v>
      </c>
      <c r="L316" s="18">
        <f t="shared" si="60"/>
        <v>0</v>
      </c>
      <c r="M316" s="18">
        <f t="shared" si="60"/>
        <v>0</v>
      </c>
      <c r="N316" s="18">
        <f t="shared" si="60"/>
        <v>0</v>
      </c>
      <c r="O316" s="18">
        <f t="shared" si="60"/>
        <v>0</v>
      </c>
      <c r="P316" s="18">
        <f t="shared" si="60"/>
        <v>0</v>
      </c>
      <c r="Q316" s="65"/>
    </row>
    <row r="317" spans="1:17" s="3" customFormat="1" x14ac:dyDescent="0.2">
      <c r="A317" s="68"/>
      <c r="B317" s="68"/>
      <c r="C317" s="68" t="s">
        <v>24</v>
      </c>
      <c r="D317" s="68"/>
      <c r="E317" s="7" t="s">
        <v>31</v>
      </c>
      <c r="F317" s="36">
        <f t="shared" ref="F317:P317" si="64">F340+F371+F376+F392+F418</f>
        <v>85000</v>
      </c>
      <c r="G317" s="36">
        <f t="shared" si="64"/>
        <v>85700</v>
      </c>
      <c r="H317" s="36">
        <f t="shared" si="64"/>
        <v>137000</v>
      </c>
      <c r="I317" s="36">
        <f t="shared" si="64"/>
        <v>145000</v>
      </c>
      <c r="J317" s="36">
        <f t="shared" si="64"/>
        <v>132000</v>
      </c>
      <c r="K317" s="36">
        <f t="shared" si="64"/>
        <v>137500</v>
      </c>
      <c r="L317" s="36">
        <f t="shared" si="64"/>
        <v>130500</v>
      </c>
      <c r="M317" s="36">
        <f t="shared" si="64"/>
        <v>136500</v>
      </c>
      <c r="N317" s="36">
        <f t="shared" si="64"/>
        <v>144000</v>
      </c>
      <c r="O317" s="36">
        <f t="shared" si="64"/>
        <v>147500</v>
      </c>
      <c r="P317" s="36">
        <f t="shared" si="64"/>
        <v>1280700</v>
      </c>
      <c r="Q317" s="65" t="s">
        <v>27</v>
      </c>
    </row>
    <row r="318" spans="1:17" s="3" customFormat="1" x14ac:dyDescent="0.2">
      <c r="A318" s="68"/>
      <c r="B318" s="68"/>
      <c r="C318" s="68"/>
      <c r="D318" s="68"/>
      <c r="E318" s="7" t="s">
        <v>28</v>
      </c>
      <c r="F318" s="36">
        <f t="shared" ref="F318:P318" si="65">F341+F372+F377+F393+F419</f>
        <v>68000</v>
      </c>
      <c r="G318" s="36">
        <f t="shared" si="65"/>
        <v>66000</v>
      </c>
      <c r="H318" s="36">
        <f t="shared" si="65"/>
        <v>108000</v>
      </c>
      <c r="I318" s="36">
        <f t="shared" si="65"/>
        <v>112000</v>
      </c>
      <c r="J318" s="36">
        <f t="shared" si="65"/>
        <v>102400</v>
      </c>
      <c r="K318" s="36">
        <f t="shared" si="65"/>
        <v>105200</v>
      </c>
      <c r="L318" s="36">
        <f t="shared" si="65"/>
        <v>102000</v>
      </c>
      <c r="M318" s="36">
        <f t="shared" si="65"/>
        <v>106000</v>
      </c>
      <c r="N318" s="36">
        <f t="shared" si="65"/>
        <v>108000</v>
      </c>
      <c r="O318" s="36">
        <f t="shared" si="65"/>
        <v>110000</v>
      </c>
      <c r="P318" s="36">
        <f t="shared" si="65"/>
        <v>987600</v>
      </c>
      <c r="Q318" s="65"/>
    </row>
    <row r="319" spans="1:17" s="3" customFormat="1" x14ac:dyDescent="0.2">
      <c r="A319" s="68"/>
      <c r="B319" s="68"/>
      <c r="C319" s="68"/>
      <c r="D319" s="68"/>
      <c r="E319" s="7" t="s">
        <v>29</v>
      </c>
      <c r="F319" s="36">
        <f t="shared" ref="F319:P319" si="66">F342+F373+F378+F394+F420</f>
        <v>17000</v>
      </c>
      <c r="G319" s="36">
        <f t="shared" si="66"/>
        <v>19700</v>
      </c>
      <c r="H319" s="36">
        <f t="shared" si="66"/>
        <v>29000</v>
      </c>
      <c r="I319" s="36">
        <f t="shared" si="66"/>
        <v>33000</v>
      </c>
      <c r="J319" s="36">
        <f t="shared" si="66"/>
        <v>29600</v>
      </c>
      <c r="K319" s="36">
        <f t="shared" si="66"/>
        <v>32300</v>
      </c>
      <c r="L319" s="36">
        <f t="shared" si="66"/>
        <v>28500</v>
      </c>
      <c r="M319" s="36">
        <f t="shared" si="66"/>
        <v>30500</v>
      </c>
      <c r="N319" s="36">
        <f t="shared" si="66"/>
        <v>36000</v>
      </c>
      <c r="O319" s="36">
        <f t="shared" si="66"/>
        <v>37500</v>
      </c>
      <c r="P319" s="36">
        <f t="shared" si="66"/>
        <v>293100</v>
      </c>
      <c r="Q319" s="65"/>
    </row>
    <row r="320" spans="1:17" s="3" customFormat="1" x14ac:dyDescent="0.2">
      <c r="A320" s="68"/>
      <c r="B320" s="68"/>
      <c r="C320" s="68"/>
      <c r="D320" s="68"/>
      <c r="E320" s="7" t="s">
        <v>30</v>
      </c>
      <c r="F320" s="36">
        <f t="shared" ref="F320:P320" si="67">F343+F374+F379+F395+F421</f>
        <v>0</v>
      </c>
      <c r="G320" s="36">
        <f t="shared" si="67"/>
        <v>0</v>
      </c>
      <c r="H320" s="36">
        <f t="shared" si="67"/>
        <v>0</v>
      </c>
      <c r="I320" s="36">
        <f t="shared" si="67"/>
        <v>0</v>
      </c>
      <c r="J320" s="36">
        <f t="shared" si="67"/>
        <v>0</v>
      </c>
      <c r="K320" s="36">
        <f t="shared" si="67"/>
        <v>0</v>
      </c>
      <c r="L320" s="36">
        <f t="shared" si="67"/>
        <v>0</v>
      </c>
      <c r="M320" s="36">
        <f t="shared" si="67"/>
        <v>0</v>
      </c>
      <c r="N320" s="36">
        <f t="shared" si="67"/>
        <v>0</v>
      </c>
      <c r="O320" s="36">
        <f t="shared" si="67"/>
        <v>0</v>
      </c>
      <c r="P320" s="36">
        <f t="shared" si="67"/>
        <v>0</v>
      </c>
      <c r="Q320" s="65"/>
    </row>
    <row r="321" spans="1:17" s="3" customFormat="1" x14ac:dyDescent="0.2">
      <c r="A321" s="68"/>
      <c r="B321" s="68"/>
      <c r="C321" s="68"/>
      <c r="D321" s="68"/>
      <c r="E321" s="52" t="s">
        <v>324</v>
      </c>
      <c r="F321" s="36">
        <f t="shared" ref="F321:P321" si="68">F344+F375+F380+F396+F422</f>
        <v>0</v>
      </c>
      <c r="G321" s="36">
        <f t="shared" si="68"/>
        <v>0</v>
      </c>
      <c r="H321" s="36">
        <f t="shared" si="68"/>
        <v>0</v>
      </c>
      <c r="I321" s="36">
        <f t="shared" si="68"/>
        <v>0</v>
      </c>
      <c r="J321" s="36">
        <f t="shared" si="68"/>
        <v>0</v>
      </c>
      <c r="K321" s="36">
        <f t="shared" si="68"/>
        <v>0</v>
      </c>
      <c r="L321" s="36">
        <f t="shared" si="68"/>
        <v>0</v>
      </c>
      <c r="M321" s="36">
        <f t="shared" si="68"/>
        <v>0</v>
      </c>
      <c r="N321" s="36">
        <f t="shared" si="68"/>
        <v>0</v>
      </c>
      <c r="O321" s="36">
        <f t="shared" si="68"/>
        <v>0</v>
      </c>
      <c r="P321" s="36">
        <f t="shared" si="68"/>
        <v>0</v>
      </c>
      <c r="Q321" s="65"/>
    </row>
    <row r="322" spans="1:17" s="3" customFormat="1" x14ac:dyDescent="0.2">
      <c r="A322" s="68"/>
      <c r="B322" s="68"/>
      <c r="C322" s="68" t="s">
        <v>41</v>
      </c>
      <c r="D322" s="68"/>
      <c r="E322" s="7" t="s">
        <v>31</v>
      </c>
      <c r="F322" s="18">
        <f>F386</f>
        <v>0</v>
      </c>
      <c r="G322" s="18">
        <f t="shared" ref="G322:M322" si="69">G386</f>
        <v>2500</v>
      </c>
      <c r="H322" s="18">
        <f t="shared" si="69"/>
        <v>3000</v>
      </c>
      <c r="I322" s="18">
        <f t="shared" si="69"/>
        <v>3500</v>
      </c>
      <c r="J322" s="18">
        <f t="shared" si="69"/>
        <v>4000</v>
      </c>
      <c r="K322" s="18">
        <f t="shared" si="69"/>
        <v>4500</v>
      </c>
      <c r="L322" s="18">
        <f t="shared" si="69"/>
        <v>5000</v>
      </c>
      <c r="M322" s="18">
        <f t="shared" si="69"/>
        <v>5500</v>
      </c>
      <c r="N322" s="18">
        <f>N386</f>
        <v>6000</v>
      </c>
      <c r="O322" s="18">
        <f t="shared" ref="O322:P322" si="70">O386</f>
        <v>6500</v>
      </c>
      <c r="P322" s="18">
        <f t="shared" si="70"/>
        <v>40500</v>
      </c>
      <c r="Q322" s="65" t="s">
        <v>27</v>
      </c>
    </row>
    <row r="323" spans="1:17" s="3" customFormat="1" x14ac:dyDescent="0.2">
      <c r="A323" s="68"/>
      <c r="B323" s="68"/>
      <c r="C323" s="68"/>
      <c r="D323" s="68"/>
      <c r="E323" s="7" t="s">
        <v>28</v>
      </c>
      <c r="F323" s="18">
        <f t="shared" ref="F323:M326" si="71">F387</f>
        <v>0</v>
      </c>
      <c r="G323" s="18">
        <f t="shared" si="71"/>
        <v>2000</v>
      </c>
      <c r="H323" s="18">
        <f t="shared" si="71"/>
        <v>2400</v>
      </c>
      <c r="I323" s="18">
        <f t="shared" si="71"/>
        <v>2800</v>
      </c>
      <c r="J323" s="18">
        <f t="shared" si="71"/>
        <v>3200</v>
      </c>
      <c r="K323" s="18">
        <f t="shared" si="71"/>
        <v>3600</v>
      </c>
      <c r="L323" s="18">
        <f t="shared" si="71"/>
        <v>4000</v>
      </c>
      <c r="M323" s="18">
        <f t="shared" si="71"/>
        <v>4400</v>
      </c>
      <c r="N323" s="18">
        <f t="shared" ref="N323:P323" si="72">N387</f>
        <v>4800</v>
      </c>
      <c r="O323" s="18">
        <f t="shared" si="72"/>
        <v>5200</v>
      </c>
      <c r="P323" s="18">
        <f t="shared" si="72"/>
        <v>32400</v>
      </c>
      <c r="Q323" s="65"/>
    </row>
    <row r="324" spans="1:17" s="3" customFormat="1" x14ac:dyDescent="0.2">
      <c r="A324" s="68"/>
      <c r="B324" s="68"/>
      <c r="C324" s="68"/>
      <c r="D324" s="68"/>
      <c r="E324" s="7" t="s">
        <v>29</v>
      </c>
      <c r="F324" s="18">
        <f t="shared" si="71"/>
        <v>0</v>
      </c>
      <c r="G324" s="18">
        <f t="shared" si="71"/>
        <v>500</v>
      </c>
      <c r="H324" s="18">
        <f t="shared" si="71"/>
        <v>600</v>
      </c>
      <c r="I324" s="18">
        <f t="shared" si="71"/>
        <v>700</v>
      </c>
      <c r="J324" s="18">
        <f t="shared" si="71"/>
        <v>800</v>
      </c>
      <c r="K324" s="18">
        <f t="shared" si="71"/>
        <v>900</v>
      </c>
      <c r="L324" s="18">
        <f t="shared" si="71"/>
        <v>1000</v>
      </c>
      <c r="M324" s="18">
        <f t="shared" si="71"/>
        <v>1100</v>
      </c>
      <c r="N324" s="18">
        <f t="shared" ref="N324:P324" si="73">N388</f>
        <v>1200</v>
      </c>
      <c r="O324" s="18">
        <f t="shared" si="73"/>
        <v>1300</v>
      </c>
      <c r="P324" s="18">
        <f t="shared" si="73"/>
        <v>8100</v>
      </c>
      <c r="Q324" s="65"/>
    </row>
    <row r="325" spans="1:17" s="3" customFormat="1" x14ac:dyDescent="0.2">
      <c r="A325" s="68"/>
      <c r="B325" s="68"/>
      <c r="C325" s="68"/>
      <c r="D325" s="68"/>
      <c r="E325" s="7" t="s">
        <v>30</v>
      </c>
      <c r="F325" s="18">
        <f t="shared" si="71"/>
        <v>0</v>
      </c>
      <c r="G325" s="18">
        <f t="shared" si="71"/>
        <v>0</v>
      </c>
      <c r="H325" s="18">
        <f t="shared" si="71"/>
        <v>0</v>
      </c>
      <c r="I325" s="18">
        <f t="shared" si="71"/>
        <v>0</v>
      </c>
      <c r="J325" s="18">
        <f t="shared" si="71"/>
        <v>0</v>
      </c>
      <c r="K325" s="18">
        <f t="shared" si="71"/>
        <v>0</v>
      </c>
      <c r="L325" s="18">
        <f t="shared" si="71"/>
        <v>0</v>
      </c>
      <c r="M325" s="18">
        <f t="shared" si="71"/>
        <v>0</v>
      </c>
      <c r="N325" s="18">
        <f t="shared" ref="N325:P325" si="74">N389</f>
        <v>0</v>
      </c>
      <c r="O325" s="18">
        <f t="shared" si="74"/>
        <v>0</v>
      </c>
      <c r="P325" s="18">
        <f t="shared" si="74"/>
        <v>0</v>
      </c>
      <c r="Q325" s="65"/>
    </row>
    <row r="326" spans="1:17" s="3" customFormat="1" x14ac:dyDescent="0.2">
      <c r="A326" s="68"/>
      <c r="B326" s="68"/>
      <c r="C326" s="68"/>
      <c r="D326" s="68"/>
      <c r="E326" s="52" t="s">
        <v>324</v>
      </c>
      <c r="F326" s="18">
        <f t="shared" si="71"/>
        <v>0</v>
      </c>
      <c r="G326" s="18">
        <f t="shared" si="71"/>
        <v>0</v>
      </c>
      <c r="H326" s="18">
        <f t="shared" si="71"/>
        <v>0</v>
      </c>
      <c r="I326" s="18">
        <f t="shared" si="71"/>
        <v>0</v>
      </c>
      <c r="J326" s="18">
        <f t="shared" si="71"/>
        <v>0</v>
      </c>
      <c r="K326" s="18">
        <f t="shared" si="71"/>
        <v>0</v>
      </c>
      <c r="L326" s="18">
        <f t="shared" si="71"/>
        <v>0</v>
      </c>
      <c r="M326" s="18">
        <f t="shared" si="71"/>
        <v>0</v>
      </c>
      <c r="N326" s="18">
        <f t="shared" ref="N326:P326" si="75">N390</f>
        <v>0</v>
      </c>
      <c r="O326" s="18">
        <f t="shared" si="75"/>
        <v>0</v>
      </c>
      <c r="P326" s="18">
        <f t="shared" si="75"/>
        <v>0</v>
      </c>
      <c r="Q326" s="65"/>
    </row>
    <row r="327" spans="1:17" s="3" customFormat="1" x14ac:dyDescent="0.2">
      <c r="A327" s="68"/>
      <c r="B327" s="68"/>
      <c r="C327" s="60" t="s">
        <v>287</v>
      </c>
      <c r="D327" s="60"/>
      <c r="E327" s="35" t="s">
        <v>31</v>
      </c>
      <c r="F327" s="18">
        <f>F403</f>
        <v>32500</v>
      </c>
      <c r="G327" s="18">
        <f t="shared" ref="G327:M327" si="76">G403</f>
        <v>32500</v>
      </c>
      <c r="H327" s="18">
        <f t="shared" si="76"/>
        <v>0</v>
      </c>
      <c r="I327" s="18">
        <f t="shared" si="76"/>
        <v>0</v>
      </c>
      <c r="J327" s="18">
        <f t="shared" si="76"/>
        <v>0</v>
      </c>
      <c r="K327" s="18">
        <f t="shared" si="76"/>
        <v>0</v>
      </c>
      <c r="L327" s="18">
        <f t="shared" si="76"/>
        <v>0</v>
      </c>
      <c r="M327" s="18">
        <f t="shared" si="76"/>
        <v>0</v>
      </c>
      <c r="N327" s="18">
        <f>N403</f>
        <v>0</v>
      </c>
      <c r="O327" s="18">
        <f t="shared" ref="O327" si="77">O403</f>
        <v>0</v>
      </c>
      <c r="P327" s="18">
        <f>F327+G327+H327+I327+J327+K327+L327+M327+N327+O327</f>
        <v>65000</v>
      </c>
      <c r="Q327" s="66" t="s">
        <v>27</v>
      </c>
    </row>
    <row r="328" spans="1:17" s="3" customFormat="1" x14ac:dyDescent="0.2">
      <c r="A328" s="68"/>
      <c r="B328" s="68"/>
      <c r="C328" s="61"/>
      <c r="D328" s="61"/>
      <c r="E328" s="35" t="s">
        <v>28</v>
      </c>
      <c r="F328" s="18">
        <f t="shared" ref="F328:M331" si="78">F404</f>
        <v>26000</v>
      </c>
      <c r="G328" s="18">
        <f t="shared" si="78"/>
        <v>26000</v>
      </c>
      <c r="H328" s="18">
        <f t="shared" si="78"/>
        <v>0</v>
      </c>
      <c r="I328" s="18">
        <f t="shared" si="78"/>
        <v>0</v>
      </c>
      <c r="J328" s="18">
        <f t="shared" si="78"/>
        <v>0</v>
      </c>
      <c r="K328" s="18">
        <f t="shared" si="78"/>
        <v>0</v>
      </c>
      <c r="L328" s="18">
        <f t="shared" si="78"/>
        <v>0</v>
      </c>
      <c r="M328" s="18">
        <f t="shared" si="78"/>
        <v>0</v>
      </c>
      <c r="N328" s="18">
        <f t="shared" ref="N328:O328" si="79">N404</f>
        <v>0</v>
      </c>
      <c r="O328" s="18">
        <f t="shared" si="79"/>
        <v>0</v>
      </c>
      <c r="P328" s="18">
        <f t="shared" ref="P328:P331" si="80">F328+G328+H328+I328+J328+K328+L328+M328+N328+O328</f>
        <v>52000</v>
      </c>
      <c r="Q328" s="72"/>
    </row>
    <row r="329" spans="1:17" s="3" customFormat="1" x14ac:dyDescent="0.2">
      <c r="A329" s="68"/>
      <c r="B329" s="68"/>
      <c r="C329" s="61"/>
      <c r="D329" s="61"/>
      <c r="E329" s="35" t="s">
        <v>29</v>
      </c>
      <c r="F329" s="18">
        <f t="shared" si="78"/>
        <v>6500</v>
      </c>
      <c r="G329" s="18">
        <f t="shared" si="78"/>
        <v>6500</v>
      </c>
      <c r="H329" s="18">
        <f t="shared" si="78"/>
        <v>0</v>
      </c>
      <c r="I329" s="18">
        <f t="shared" si="78"/>
        <v>0</v>
      </c>
      <c r="J329" s="18">
        <f t="shared" si="78"/>
        <v>0</v>
      </c>
      <c r="K329" s="18">
        <f t="shared" si="78"/>
        <v>0</v>
      </c>
      <c r="L329" s="18">
        <f t="shared" si="78"/>
        <v>0</v>
      </c>
      <c r="M329" s="18">
        <f t="shared" si="78"/>
        <v>0</v>
      </c>
      <c r="N329" s="18">
        <f t="shared" ref="N329:O329" si="81">N405</f>
        <v>0</v>
      </c>
      <c r="O329" s="18">
        <f t="shared" si="81"/>
        <v>0</v>
      </c>
      <c r="P329" s="18">
        <f t="shared" si="80"/>
        <v>13000</v>
      </c>
      <c r="Q329" s="72"/>
    </row>
    <row r="330" spans="1:17" s="3" customFormat="1" x14ac:dyDescent="0.2">
      <c r="A330" s="68"/>
      <c r="B330" s="68"/>
      <c r="C330" s="61"/>
      <c r="D330" s="61"/>
      <c r="E330" s="35" t="s">
        <v>30</v>
      </c>
      <c r="F330" s="18">
        <f t="shared" si="78"/>
        <v>0</v>
      </c>
      <c r="G330" s="18">
        <f t="shared" si="78"/>
        <v>0</v>
      </c>
      <c r="H330" s="18">
        <f t="shared" si="78"/>
        <v>0</v>
      </c>
      <c r="I330" s="18">
        <f t="shared" si="78"/>
        <v>0</v>
      </c>
      <c r="J330" s="18">
        <f t="shared" si="78"/>
        <v>0</v>
      </c>
      <c r="K330" s="18">
        <f t="shared" si="78"/>
        <v>0</v>
      </c>
      <c r="L330" s="18">
        <f t="shared" si="78"/>
        <v>0</v>
      </c>
      <c r="M330" s="18">
        <f t="shared" si="78"/>
        <v>0</v>
      </c>
      <c r="N330" s="18">
        <f t="shared" ref="N330:O330" si="82">N406</f>
        <v>0</v>
      </c>
      <c r="O330" s="18">
        <f t="shared" si="82"/>
        <v>0</v>
      </c>
      <c r="P330" s="18">
        <f t="shared" si="80"/>
        <v>0</v>
      </c>
      <c r="Q330" s="72"/>
    </row>
    <row r="331" spans="1:17" s="3" customFormat="1" x14ac:dyDescent="0.2">
      <c r="A331" s="68"/>
      <c r="B331" s="68"/>
      <c r="C331" s="62"/>
      <c r="D331" s="62"/>
      <c r="E331" s="52" t="s">
        <v>324</v>
      </c>
      <c r="F331" s="18">
        <f t="shared" si="78"/>
        <v>0</v>
      </c>
      <c r="G331" s="18">
        <f t="shared" si="78"/>
        <v>0</v>
      </c>
      <c r="H331" s="18">
        <f t="shared" si="78"/>
        <v>0</v>
      </c>
      <c r="I331" s="18">
        <f t="shared" si="78"/>
        <v>0</v>
      </c>
      <c r="J331" s="18">
        <f t="shared" si="78"/>
        <v>0</v>
      </c>
      <c r="K331" s="18">
        <f t="shared" si="78"/>
        <v>0</v>
      </c>
      <c r="L331" s="18">
        <f t="shared" si="78"/>
        <v>0</v>
      </c>
      <c r="M331" s="18">
        <f t="shared" si="78"/>
        <v>0</v>
      </c>
      <c r="N331" s="18">
        <f t="shared" ref="N331:O331" si="83">N407</f>
        <v>0</v>
      </c>
      <c r="O331" s="18">
        <f t="shared" si="83"/>
        <v>0</v>
      </c>
      <c r="P331" s="18">
        <f t="shared" si="80"/>
        <v>0</v>
      </c>
      <c r="Q331" s="67"/>
    </row>
    <row r="332" spans="1:17" s="3" customFormat="1" ht="12" customHeight="1" x14ac:dyDescent="0.2">
      <c r="A332" s="68"/>
      <c r="B332" s="68"/>
      <c r="C332" s="68" t="s">
        <v>24</v>
      </c>
      <c r="D332" s="68" t="s">
        <v>369</v>
      </c>
      <c r="E332" s="7" t="s">
        <v>31</v>
      </c>
      <c r="F332" s="18">
        <f>F381+F397+F408+F413</f>
        <v>11091.7</v>
      </c>
      <c r="G332" s="18">
        <f t="shared" ref="G332:M332" si="84">G381+G397+G408+G413</f>
        <v>11999.5</v>
      </c>
      <c r="H332" s="18">
        <f t="shared" si="84"/>
        <v>13463.1</v>
      </c>
      <c r="I332" s="18">
        <f t="shared" si="84"/>
        <v>13830.7</v>
      </c>
      <c r="J332" s="18">
        <f t="shared" si="84"/>
        <v>13970.7</v>
      </c>
      <c r="K332" s="18">
        <f t="shared" si="84"/>
        <v>14414.4</v>
      </c>
      <c r="L332" s="18">
        <f t="shared" si="84"/>
        <v>14769.5</v>
      </c>
      <c r="M332" s="18">
        <f t="shared" si="84"/>
        <v>15143.4</v>
      </c>
      <c r="N332" s="18">
        <f>N381+N397+N408+N413</f>
        <v>16388.2</v>
      </c>
      <c r="O332" s="18">
        <f t="shared" ref="O332:P332" si="85">O381+O397+O408+O413</f>
        <v>16804.2</v>
      </c>
      <c r="P332" s="18">
        <f t="shared" si="85"/>
        <v>141875.40000000002</v>
      </c>
      <c r="Q332" s="65" t="s">
        <v>27</v>
      </c>
    </row>
    <row r="333" spans="1:17" s="3" customFormat="1" x14ac:dyDescent="0.2">
      <c r="A333" s="68"/>
      <c r="B333" s="68"/>
      <c r="C333" s="68"/>
      <c r="D333" s="68"/>
      <c r="E333" s="7" t="s">
        <v>28</v>
      </c>
      <c r="F333" s="18">
        <f t="shared" ref="F333:M336" si="86">F382+F398+F409+F414</f>
        <v>2000</v>
      </c>
      <c r="G333" s="18">
        <f t="shared" si="86"/>
        <v>2500</v>
      </c>
      <c r="H333" s="18">
        <f t="shared" si="86"/>
        <v>3000</v>
      </c>
      <c r="I333" s="18">
        <f t="shared" si="86"/>
        <v>3000</v>
      </c>
      <c r="J333" s="18">
        <f t="shared" si="86"/>
        <v>3000</v>
      </c>
      <c r="K333" s="18">
        <f t="shared" si="86"/>
        <v>3000</v>
      </c>
      <c r="L333" s="18">
        <f t="shared" si="86"/>
        <v>3000</v>
      </c>
      <c r="M333" s="18">
        <f t="shared" si="86"/>
        <v>3000</v>
      </c>
      <c r="N333" s="18">
        <f t="shared" ref="N333:P333" si="87">N382+N398+N409+N414</f>
        <v>3500</v>
      </c>
      <c r="O333" s="18">
        <f t="shared" si="87"/>
        <v>3500</v>
      </c>
      <c r="P333" s="18">
        <f t="shared" si="87"/>
        <v>29500</v>
      </c>
      <c r="Q333" s="65"/>
    </row>
    <row r="334" spans="1:17" s="3" customFormat="1" x14ac:dyDescent="0.2">
      <c r="A334" s="68"/>
      <c r="B334" s="68"/>
      <c r="C334" s="68"/>
      <c r="D334" s="68"/>
      <c r="E334" s="7" t="s">
        <v>29</v>
      </c>
      <c r="F334" s="18">
        <f t="shared" si="86"/>
        <v>9091.7000000000007</v>
      </c>
      <c r="G334" s="18">
        <f t="shared" si="86"/>
        <v>9499.5</v>
      </c>
      <c r="H334" s="18">
        <f t="shared" si="86"/>
        <v>10463.1</v>
      </c>
      <c r="I334" s="18">
        <f t="shared" si="86"/>
        <v>10830.7</v>
      </c>
      <c r="J334" s="18">
        <f t="shared" si="86"/>
        <v>10970.7</v>
      </c>
      <c r="K334" s="18">
        <f t="shared" si="86"/>
        <v>11414.4</v>
      </c>
      <c r="L334" s="18">
        <f t="shared" si="86"/>
        <v>11769.5</v>
      </c>
      <c r="M334" s="18">
        <f t="shared" si="86"/>
        <v>12143.4</v>
      </c>
      <c r="N334" s="18">
        <f t="shared" ref="N334:P334" si="88">N383+N399+N410+N415</f>
        <v>12888.199999999999</v>
      </c>
      <c r="O334" s="18">
        <f t="shared" si="88"/>
        <v>13304.2</v>
      </c>
      <c r="P334" s="18">
        <f t="shared" si="88"/>
        <v>112375.40000000001</v>
      </c>
      <c r="Q334" s="65"/>
    </row>
    <row r="335" spans="1:17" s="3" customFormat="1" x14ac:dyDescent="0.2">
      <c r="A335" s="68"/>
      <c r="B335" s="68"/>
      <c r="C335" s="68"/>
      <c r="D335" s="68"/>
      <c r="E335" s="7" t="s">
        <v>30</v>
      </c>
      <c r="F335" s="18">
        <f t="shared" si="86"/>
        <v>0</v>
      </c>
      <c r="G335" s="18">
        <f t="shared" si="86"/>
        <v>0</v>
      </c>
      <c r="H335" s="18">
        <f t="shared" si="86"/>
        <v>0</v>
      </c>
      <c r="I335" s="18">
        <f t="shared" si="86"/>
        <v>0</v>
      </c>
      <c r="J335" s="18">
        <f t="shared" si="86"/>
        <v>0</v>
      </c>
      <c r="K335" s="18">
        <f t="shared" si="86"/>
        <v>0</v>
      </c>
      <c r="L335" s="18">
        <f t="shared" si="86"/>
        <v>0</v>
      </c>
      <c r="M335" s="18">
        <f t="shared" si="86"/>
        <v>0</v>
      </c>
      <c r="N335" s="18">
        <f t="shared" ref="N335:P335" si="89">N384+N400+N411+N416</f>
        <v>0</v>
      </c>
      <c r="O335" s="18">
        <f t="shared" si="89"/>
        <v>0</v>
      </c>
      <c r="P335" s="18">
        <f t="shared" si="89"/>
        <v>0</v>
      </c>
      <c r="Q335" s="65"/>
    </row>
    <row r="336" spans="1:17" s="3" customFormat="1" ht="99.75" customHeight="1" x14ac:dyDescent="0.2">
      <c r="A336" s="68"/>
      <c r="B336" s="68"/>
      <c r="C336" s="68"/>
      <c r="D336" s="68"/>
      <c r="E336" s="52" t="s">
        <v>324</v>
      </c>
      <c r="F336" s="18">
        <f t="shared" si="86"/>
        <v>0</v>
      </c>
      <c r="G336" s="18">
        <f t="shared" si="86"/>
        <v>0</v>
      </c>
      <c r="H336" s="18">
        <f t="shared" si="86"/>
        <v>0</v>
      </c>
      <c r="I336" s="18">
        <f t="shared" si="86"/>
        <v>0</v>
      </c>
      <c r="J336" s="18">
        <f t="shared" si="86"/>
        <v>0</v>
      </c>
      <c r="K336" s="18">
        <f t="shared" si="86"/>
        <v>0</v>
      </c>
      <c r="L336" s="18">
        <f t="shared" si="86"/>
        <v>0</v>
      </c>
      <c r="M336" s="18">
        <f t="shared" si="86"/>
        <v>0</v>
      </c>
      <c r="N336" s="18">
        <f t="shared" ref="N336:P336" si="90">N385+N401+N412+N417</f>
        <v>0</v>
      </c>
      <c r="O336" s="18">
        <f t="shared" si="90"/>
        <v>0</v>
      </c>
      <c r="P336" s="18">
        <f t="shared" si="90"/>
        <v>0</v>
      </c>
      <c r="Q336" s="65"/>
    </row>
    <row r="337" spans="1:17" s="3" customFormat="1" x14ac:dyDescent="0.2">
      <c r="A337" s="52"/>
      <c r="B337" s="79" t="s">
        <v>126</v>
      </c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1"/>
    </row>
    <row r="338" spans="1:17" s="3" customFormat="1" x14ac:dyDescent="0.2">
      <c r="A338" s="52"/>
      <c r="B338" s="79" t="s">
        <v>267</v>
      </c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1"/>
    </row>
    <row r="339" spans="1:17" s="3" customFormat="1" x14ac:dyDescent="0.2">
      <c r="A339" s="52"/>
      <c r="B339" s="79" t="s">
        <v>109</v>
      </c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1"/>
    </row>
    <row r="340" spans="1:17" s="3" customFormat="1" x14ac:dyDescent="0.2">
      <c r="A340" s="68" t="s">
        <v>16</v>
      </c>
      <c r="B340" s="68" t="s">
        <v>108</v>
      </c>
      <c r="C340" s="68" t="s">
        <v>24</v>
      </c>
      <c r="D340" s="68"/>
      <c r="E340" s="7" t="s">
        <v>31</v>
      </c>
      <c r="F340" s="18">
        <f>F345+F350+F355+F360+F365</f>
        <v>82500</v>
      </c>
      <c r="G340" s="18">
        <f t="shared" ref="G340:P340" si="91">G345+G350+G355+G360+G365</f>
        <v>85700</v>
      </c>
      <c r="H340" s="18">
        <f t="shared" si="91"/>
        <v>84500</v>
      </c>
      <c r="I340" s="18">
        <f t="shared" si="91"/>
        <v>89000</v>
      </c>
      <c r="J340" s="18">
        <f t="shared" si="91"/>
        <v>93000</v>
      </c>
      <c r="K340" s="18">
        <f t="shared" si="91"/>
        <v>98500</v>
      </c>
      <c r="L340" s="18">
        <f t="shared" si="91"/>
        <v>100500</v>
      </c>
      <c r="M340" s="18">
        <f t="shared" si="91"/>
        <v>106500</v>
      </c>
      <c r="N340" s="18">
        <f t="shared" si="91"/>
        <v>117000</v>
      </c>
      <c r="O340" s="18">
        <f t="shared" si="91"/>
        <v>120500</v>
      </c>
      <c r="P340" s="18">
        <f t="shared" si="91"/>
        <v>977700</v>
      </c>
      <c r="Q340" s="60" t="s">
        <v>370</v>
      </c>
    </row>
    <row r="341" spans="1:17" s="3" customFormat="1" x14ac:dyDescent="0.2">
      <c r="A341" s="68"/>
      <c r="B341" s="68"/>
      <c r="C341" s="68"/>
      <c r="D341" s="68"/>
      <c r="E341" s="7" t="s">
        <v>28</v>
      </c>
      <c r="F341" s="18">
        <f t="shared" ref="F341:P344" si="92">F346+F351+F356+F361+F366</f>
        <v>66000</v>
      </c>
      <c r="G341" s="18">
        <f t="shared" si="92"/>
        <v>66000</v>
      </c>
      <c r="H341" s="18">
        <f t="shared" si="92"/>
        <v>66000</v>
      </c>
      <c r="I341" s="18">
        <f t="shared" si="92"/>
        <v>68000</v>
      </c>
      <c r="J341" s="18">
        <f t="shared" si="92"/>
        <v>72000</v>
      </c>
      <c r="K341" s="18">
        <f t="shared" si="92"/>
        <v>74000</v>
      </c>
      <c r="L341" s="18">
        <f t="shared" si="92"/>
        <v>78000</v>
      </c>
      <c r="M341" s="18">
        <f t="shared" si="92"/>
        <v>82000</v>
      </c>
      <c r="N341" s="18">
        <f t="shared" si="92"/>
        <v>88000</v>
      </c>
      <c r="O341" s="18">
        <f t="shared" si="92"/>
        <v>90000</v>
      </c>
      <c r="P341" s="18">
        <f t="shared" si="92"/>
        <v>750000</v>
      </c>
      <c r="Q341" s="61"/>
    </row>
    <row r="342" spans="1:17" s="3" customFormat="1" x14ac:dyDescent="0.2">
      <c r="A342" s="68"/>
      <c r="B342" s="68"/>
      <c r="C342" s="68"/>
      <c r="D342" s="68"/>
      <c r="E342" s="7" t="s">
        <v>29</v>
      </c>
      <c r="F342" s="18">
        <f t="shared" si="92"/>
        <v>16500</v>
      </c>
      <c r="G342" s="18">
        <f t="shared" si="92"/>
        <v>19700</v>
      </c>
      <c r="H342" s="18">
        <f t="shared" si="92"/>
        <v>18500</v>
      </c>
      <c r="I342" s="18">
        <f t="shared" si="92"/>
        <v>21000</v>
      </c>
      <c r="J342" s="18">
        <f t="shared" si="92"/>
        <v>21000</v>
      </c>
      <c r="K342" s="18">
        <f t="shared" si="92"/>
        <v>24500</v>
      </c>
      <c r="L342" s="18">
        <f t="shared" si="92"/>
        <v>22500</v>
      </c>
      <c r="M342" s="18">
        <f t="shared" si="92"/>
        <v>24500</v>
      </c>
      <c r="N342" s="18">
        <f t="shared" si="92"/>
        <v>29000</v>
      </c>
      <c r="O342" s="18">
        <f t="shared" si="92"/>
        <v>30500</v>
      </c>
      <c r="P342" s="18">
        <f t="shared" si="92"/>
        <v>227700</v>
      </c>
      <c r="Q342" s="61"/>
    </row>
    <row r="343" spans="1:17" s="3" customFormat="1" x14ac:dyDescent="0.2">
      <c r="A343" s="68"/>
      <c r="B343" s="68"/>
      <c r="C343" s="68"/>
      <c r="D343" s="68"/>
      <c r="E343" s="7" t="s">
        <v>30</v>
      </c>
      <c r="F343" s="18">
        <f t="shared" si="92"/>
        <v>0</v>
      </c>
      <c r="G343" s="18">
        <f t="shared" si="92"/>
        <v>0</v>
      </c>
      <c r="H343" s="18">
        <f t="shared" si="92"/>
        <v>0</v>
      </c>
      <c r="I343" s="18">
        <f t="shared" si="92"/>
        <v>0</v>
      </c>
      <c r="J343" s="18">
        <f t="shared" si="92"/>
        <v>0</v>
      </c>
      <c r="K343" s="18">
        <f t="shared" si="92"/>
        <v>0</v>
      </c>
      <c r="L343" s="18">
        <f t="shared" si="92"/>
        <v>0</v>
      </c>
      <c r="M343" s="18">
        <f t="shared" si="92"/>
        <v>0</v>
      </c>
      <c r="N343" s="18">
        <f t="shared" si="92"/>
        <v>0</v>
      </c>
      <c r="O343" s="18">
        <f t="shared" si="92"/>
        <v>0</v>
      </c>
      <c r="P343" s="18">
        <f t="shared" si="92"/>
        <v>0</v>
      </c>
      <c r="Q343" s="61"/>
    </row>
    <row r="344" spans="1:17" s="3" customFormat="1" ht="140.25" customHeight="1" x14ac:dyDescent="0.2">
      <c r="A344" s="68"/>
      <c r="B344" s="68"/>
      <c r="C344" s="68"/>
      <c r="D344" s="68"/>
      <c r="E344" s="52" t="s">
        <v>324</v>
      </c>
      <c r="F344" s="18">
        <f t="shared" si="92"/>
        <v>0</v>
      </c>
      <c r="G344" s="18">
        <f t="shared" si="92"/>
        <v>0</v>
      </c>
      <c r="H344" s="18">
        <f t="shared" si="92"/>
        <v>0</v>
      </c>
      <c r="I344" s="18">
        <f t="shared" si="92"/>
        <v>0</v>
      </c>
      <c r="J344" s="18">
        <f t="shared" si="92"/>
        <v>0</v>
      </c>
      <c r="K344" s="18">
        <v>0</v>
      </c>
      <c r="L344" s="18">
        <f t="shared" ref="L344:P344" si="93">L349+L354+L359+L364+L369</f>
        <v>0</v>
      </c>
      <c r="M344" s="18">
        <f t="shared" si="93"/>
        <v>0</v>
      </c>
      <c r="N344" s="18">
        <f t="shared" si="93"/>
        <v>0</v>
      </c>
      <c r="O344" s="18">
        <f t="shared" si="93"/>
        <v>0</v>
      </c>
      <c r="P344" s="18">
        <f t="shared" si="93"/>
        <v>0</v>
      </c>
      <c r="Q344" s="62"/>
    </row>
    <row r="345" spans="1:17" s="3" customFormat="1" ht="112.5" customHeight="1" x14ac:dyDescent="0.2">
      <c r="A345" s="68" t="s">
        <v>20</v>
      </c>
      <c r="B345" s="68" t="s">
        <v>301</v>
      </c>
      <c r="C345" s="68" t="s">
        <v>24</v>
      </c>
      <c r="D345" s="68"/>
      <c r="E345" s="7" t="s">
        <v>31</v>
      </c>
      <c r="F345" s="18">
        <v>17500</v>
      </c>
      <c r="G345" s="18">
        <v>17500</v>
      </c>
      <c r="H345" s="18">
        <v>17500</v>
      </c>
      <c r="I345" s="18">
        <v>17500</v>
      </c>
      <c r="J345" s="18">
        <v>17500</v>
      </c>
      <c r="K345" s="18">
        <v>17500</v>
      </c>
      <c r="L345" s="18">
        <v>17500</v>
      </c>
      <c r="M345" s="18">
        <v>20000</v>
      </c>
      <c r="N345" s="18">
        <v>20000</v>
      </c>
      <c r="O345" s="18">
        <v>20000</v>
      </c>
      <c r="P345" s="18">
        <v>182500</v>
      </c>
      <c r="Q345" s="60" t="s">
        <v>371</v>
      </c>
    </row>
    <row r="346" spans="1:17" s="3" customFormat="1" x14ac:dyDescent="0.2">
      <c r="A346" s="68"/>
      <c r="B346" s="68"/>
      <c r="C346" s="68"/>
      <c r="D346" s="68"/>
      <c r="E346" s="7" t="s">
        <v>28</v>
      </c>
      <c r="F346" s="18">
        <v>14000</v>
      </c>
      <c r="G346" s="18">
        <v>14000</v>
      </c>
      <c r="H346" s="18">
        <v>14000</v>
      </c>
      <c r="I346" s="18">
        <v>14000</v>
      </c>
      <c r="J346" s="18">
        <v>14000</v>
      </c>
      <c r="K346" s="18">
        <v>14000</v>
      </c>
      <c r="L346" s="18">
        <v>14000</v>
      </c>
      <c r="M346" s="18">
        <v>16000</v>
      </c>
      <c r="N346" s="18">
        <v>16000</v>
      </c>
      <c r="O346" s="18">
        <v>16000</v>
      </c>
      <c r="P346" s="18">
        <v>146000</v>
      </c>
      <c r="Q346" s="61"/>
    </row>
    <row r="347" spans="1:17" s="3" customFormat="1" x14ac:dyDescent="0.2">
      <c r="A347" s="68"/>
      <c r="B347" s="68"/>
      <c r="C347" s="68"/>
      <c r="D347" s="68"/>
      <c r="E347" s="7" t="s">
        <v>29</v>
      </c>
      <c r="F347" s="18">
        <v>3500</v>
      </c>
      <c r="G347" s="18">
        <v>3500</v>
      </c>
      <c r="H347" s="18">
        <v>3500</v>
      </c>
      <c r="I347" s="18">
        <v>3500</v>
      </c>
      <c r="J347" s="18">
        <v>3500</v>
      </c>
      <c r="K347" s="18">
        <v>3500</v>
      </c>
      <c r="L347" s="18">
        <v>3500</v>
      </c>
      <c r="M347" s="18">
        <v>4000</v>
      </c>
      <c r="N347" s="18">
        <v>4000</v>
      </c>
      <c r="O347" s="18">
        <v>4000</v>
      </c>
      <c r="P347" s="18">
        <v>36500</v>
      </c>
      <c r="Q347" s="61"/>
    </row>
    <row r="348" spans="1:17" s="3" customFormat="1" x14ac:dyDescent="0.2">
      <c r="A348" s="68"/>
      <c r="B348" s="68"/>
      <c r="C348" s="68"/>
      <c r="D348" s="68"/>
      <c r="E348" s="7" t="s">
        <v>30</v>
      </c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0</v>
      </c>
      <c r="P348" s="18">
        <v>0</v>
      </c>
      <c r="Q348" s="61"/>
    </row>
    <row r="349" spans="1:17" s="3" customFormat="1" ht="39.75" customHeight="1" x14ac:dyDescent="0.2">
      <c r="A349" s="68"/>
      <c r="B349" s="68"/>
      <c r="C349" s="68"/>
      <c r="D349" s="68"/>
      <c r="E349" s="52" t="s">
        <v>324</v>
      </c>
      <c r="F349" s="18">
        <v>0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0</v>
      </c>
      <c r="P349" s="18">
        <v>0</v>
      </c>
      <c r="Q349" s="62"/>
    </row>
    <row r="350" spans="1:17" s="3" customFormat="1" x14ac:dyDescent="0.2">
      <c r="A350" s="68" t="s">
        <v>22</v>
      </c>
      <c r="B350" s="68" t="s">
        <v>302</v>
      </c>
      <c r="C350" s="68" t="s">
        <v>24</v>
      </c>
      <c r="D350" s="68"/>
      <c r="E350" s="7" t="s">
        <v>31</v>
      </c>
      <c r="F350" s="18">
        <v>30000</v>
      </c>
      <c r="G350" s="18">
        <v>30000</v>
      </c>
      <c r="H350" s="18">
        <v>30000</v>
      </c>
      <c r="I350" s="18">
        <v>30000</v>
      </c>
      <c r="J350" s="18">
        <v>35000</v>
      </c>
      <c r="K350" s="18">
        <v>37500</v>
      </c>
      <c r="L350" s="18">
        <v>40000</v>
      </c>
      <c r="M350" s="18">
        <v>42500</v>
      </c>
      <c r="N350" s="18">
        <v>50000</v>
      </c>
      <c r="O350" s="18">
        <v>50000</v>
      </c>
      <c r="P350" s="18">
        <v>375000</v>
      </c>
      <c r="Q350" s="60" t="s">
        <v>372</v>
      </c>
    </row>
    <row r="351" spans="1:17" s="3" customFormat="1" x14ac:dyDescent="0.2">
      <c r="A351" s="68"/>
      <c r="B351" s="68"/>
      <c r="C351" s="68"/>
      <c r="D351" s="68"/>
      <c r="E351" s="7" t="s">
        <v>28</v>
      </c>
      <c r="F351" s="18">
        <v>24000</v>
      </c>
      <c r="G351" s="18">
        <v>24000</v>
      </c>
      <c r="H351" s="18">
        <v>24000</v>
      </c>
      <c r="I351" s="18">
        <v>24000</v>
      </c>
      <c r="J351" s="18">
        <v>28000</v>
      </c>
      <c r="K351" s="18">
        <v>30000</v>
      </c>
      <c r="L351" s="18">
        <v>32000</v>
      </c>
      <c r="M351" s="18">
        <v>34000</v>
      </c>
      <c r="N351" s="18">
        <v>40000</v>
      </c>
      <c r="O351" s="18">
        <v>40000</v>
      </c>
      <c r="P351" s="18">
        <v>300000</v>
      </c>
      <c r="Q351" s="61"/>
    </row>
    <row r="352" spans="1:17" s="3" customFormat="1" x14ac:dyDescent="0.2">
      <c r="A352" s="68"/>
      <c r="B352" s="68"/>
      <c r="C352" s="68"/>
      <c r="D352" s="68"/>
      <c r="E352" s="7" t="s">
        <v>29</v>
      </c>
      <c r="F352" s="18">
        <v>6000</v>
      </c>
      <c r="G352" s="18">
        <v>6000</v>
      </c>
      <c r="H352" s="18">
        <v>6000</v>
      </c>
      <c r="I352" s="18">
        <v>6000</v>
      </c>
      <c r="J352" s="18">
        <v>7000</v>
      </c>
      <c r="K352" s="18">
        <v>7500</v>
      </c>
      <c r="L352" s="18">
        <v>8000</v>
      </c>
      <c r="M352" s="18">
        <v>8500</v>
      </c>
      <c r="N352" s="18">
        <v>10000</v>
      </c>
      <c r="O352" s="18">
        <v>10000</v>
      </c>
      <c r="P352" s="18">
        <v>75000</v>
      </c>
      <c r="Q352" s="61"/>
    </row>
    <row r="353" spans="1:17" s="3" customFormat="1" x14ac:dyDescent="0.2">
      <c r="A353" s="68"/>
      <c r="B353" s="68"/>
      <c r="C353" s="68"/>
      <c r="D353" s="68"/>
      <c r="E353" s="7" t="s">
        <v>30</v>
      </c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0</v>
      </c>
      <c r="P353" s="18">
        <v>0</v>
      </c>
      <c r="Q353" s="61"/>
    </row>
    <row r="354" spans="1:17" s="3" customFormat="1" ht="96.75" customHeight="1" x14ac:dyDescent="0.2">
      <c r="A354" s="68"/>
      <c r="B354" s="68"/>
      <c r="C354" s="68"/>
      <c r="D354" s="68"/>
      <c r="E354" s="52" t="s">
        <v>324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62"/>
    </row>
    <row r="355" spans="1:17" s="3" customFormat="1" ht="27" customHeight="1" x14ac:dyDescent="0.2">
      <c r="A355" s="68" t="s">
        <v>36</v>
      </c>
      <c r="B355" s="68" t="s">
        <v>303</v>
      </c>
      <c r="C355" s="68" t="s">
        <v>24</v>
      </c>
      <c r="D355" s="68"/>
      <c r="E355" s="7" t="s">
        <v>31</v>
      </c>
      <c r="F355" s="18">
        <v>0</v>
      </c>
      <c r="G355" s="18">
        <v>1200</v>
      </c>
      <c r="H355" s="18">
        <v>2000</v>
      </c>
      <c r="I355" s="18">
        <v>2000</v>
      </c>
      <c r="J355" s="18">
        <v>3000</v>
      </c>
      <c r="K355" s="18">
        <v>3000</v>
      </c>
      <c r="L355" s="18">
        <v>3000</v>
      </c>
      <c r="M355" s="18">
        <v>4000</v>
      </c>
      <c r="N355" s="18">
        <v>4000</v>
      </c>
      <c r="O355" s="18">
        <v>4000</v>
      </c>
      <c r="P355" s="18">
        <v>26200</v>
      </c>
      <c r="Q355" s="68" t="s">
        <v>373</v>
      </c>
    </row>
    <row r="356" spans="1:17" s="3" customFormat="1" x14ac:dyDescent="0.2">
      <c r="A356" s="68"/>
      <c r="B356" s="68"/>
      <c r="C356" s="68"/>
      <c r="D356" s="68"/>
      <c r="E356" s="7" t="s">
        <v>28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v>0</v>
      </c>
      <c r="P356" s="18">
        <v>0</v>
      </c>
      <c r="Q356" s="68"/>
    </row>
    <row r="357" spans="1:17" s="3" customFormat="1" x14ac:dyDescent="0.2">
      <c r="A357" s="68"/>
      <c r="B357" s="68"/>
      <c r="C357" s="68"/>
      <c r="D357" s="68"/>
      <c r="E357" s="7" t="s">
        <v>29</v>
      </c>
      <c r="F357" s="18">
        <v>0</v>
      </c>
      <c r="G357" s="18">
        <v>1200</v>
      </c>
      <c r="H357" s="18">
        <v>2000</v>
      </c>
      <c r="I357" s="18">
        <v>2000</v>
      </c>
      <c r="J357" s="18">
        <v>3000</v>
      </c>
      <c r="K357" s="18">
        <v>3000</v>
      </c>
      <c r="L357" s="18">
        <v>3000</v>
      </c>
      <c r="M357" s="18">
        <v>4000</v>
      </c>
      <c r="N357" s="18">
        <v>4000</v>
      </c>
      <c r="O357" s="18">
        <v>4000</v>
      </c>
      <c r="P357" s="18">
        <v>26200</v>
      </c>
      <c r="Q357" s="68"/>
    </row>
    <row r="358" spans="1:17" s="3" customFormat="1" x14ac:dyDescent="0.2">
      <c r="A358" s="68"/>
      <c r="B358" s="68"/>
      <c r="C358" s="68"/>
      <c r="D358" s="68"/>
      <c r="E358" s="7" t="s">
        <v>30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0</v>
      </c>
      <c r="P358" s="18">
        <v>0</v>
      </c>
      <c r="Q358" s="68"/>
    </row>
    <row r="359" spans="1:17" s="3" customFormat="1" x14ac:dyDescent="0.2">
      <c r="A359" s="68"/>
      <c r="B359" s="68"/>
      <c r="C359" s="68"/>
      <c r="D359" s="68"/>
      <c r="E359" s="52" t="s">
        <v>324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v>0</v>
      </c>
      <c r="P359" s="18">
        <v>0</v>
      </c>
      <c r="Q359" s="68"/>
    </row>
    <row r="360" spans="1:17" s="3" customFormat="1" x14ac:dyDescent="0.2">
      <c r="A360" s="68" t="s">
        <v>38</v>
      </c>
      <c r="B360" s="68" t="s">
        <v>375</v>
      </c>
      <c r="C360" s="68" t="s">
        <v>24</v>
      </c>
      <c r="D360" s="68"/>
      <c r="E360" s="7" t="s">
        <v>31</v>
      </c>
      <c r="F360" s="18">
        <v>35000</v>
      </c>
      <c r="G360" s="18">
        <v>35000</v>
      </c>
      <c r="H360" s="18">
        <v>35000</v>
      </c>
      <c r="I360" s="18">
        <v>37500</v>
      </c>
      <c r="J360" s="18">
        <v>37500</v>
      </c>
      <c r="K360" s="18">
        <v>37500</v>
      </c>
      <c r="L360" s="18">
        <v>40000</v>
      </c>
      <c r="M360" s="18">
        <v>40000</v>
      </c>
      <c r="N360" s="18">
        <v>40000</v>
      </c>
      <c r="O360" s="18">
        <v>42500</v>
      </c>
      <c r="P360" s="18">
        <v>380000</v>
      </c>
      <c r="Q360" s="60" t="s">
        <v>374</v>
      </c>
    </row>
    <row r="361" spans="1:17" s="3" customFormat="1" x14ac:dyDescent="0.2">
      <c r="A361" s="68"/>
      <c r="B361" s="68"/>
      <c r="C361" s="68"/>
      <c r="D361" s="68"/>
      <c r="E361" s="7" t="s">
        <v>28</v>
      </c>
      <c r="F361" s="18">
        <v>28000</v>
      </c>
      <c r="G361" s="18">
        <v>28000</v>
      </c>
      <c r="H361" s="18">
        <v>28000</v>
      </c>
      <c r="I361" s="18">
        <v>30000</v>
      </c>
      <c r="J361" s="18">
        <v>30000</v>
      </c>
      <c r="K361" s="18">
        <v>30000</v>
      </c>
      <c r="L361" s="18">
        <v>32000</v>
      </c>
      <c r="M361" s="18">
        <v>32000</v>
      </c>
      <c r="N361" s="18">
        <v>32000</v>
      </c>
      <c r="O361" s="18">
        <v>34000</v>
      </c>
      <c r="P361" s="18">
        <v>304000</v>
      </c>
      <c r="Q361" s="61"/>
    </row>
    <row r="362" spans="1:17" s="3" customFormat="1" x14ac:dyDescent="0.2">
      <c r="A362" s="68"/>
      <c r="B362" s="68"/>
      <c r="C362" s="68"/>
      <c r="D362" s="68"/>
      <c r="E362" s="7" t="s">
        <v>29</v>
      </c>
      <c r="F362" s="18">
        <v>7000</v>
      </c>
      <c r="G362" s="18">
        <v>7000</v>
      </c>
      <c r="H362" s="18">
        <v>7000</v>
      </c>
      <c r="I362" s="18">
        <v>7500</v>
      </c>
      <c r="J362" s="18">
        <v>7500</v>
      </c>
      <c r="K362" s="18">
        <v>7500</v>
      </c>
      <c r="L362" s="18">
        <v>8000</v>
      </c>
      <c r="M362" s="18">
        <v>8000</v>
      </c>
      <c r="N362" s="18">
        <v>8000</v>
      </c>
      <c r="O362" s="18">
        <v>8500</v>
      </c>
      <c r="P362" s="18">
        <v>76000</v>
      </c>
      <c r="Q362" s="61"/>
    </row>
    <row r="363" spans="1:17" s="3" customFormat="1" x14ac:dyDescent="0.2">
      <c r="A363" s="68"/>
      <c r="B363" s="68"/>
      <c r="C363" s="68"/>
      <c r="D363" s="68"/>
      <c r="E363" s="7" t="s">
        <v>30</v>
      </c>
      <c r="F363" s="18">
        <v>0</v>
      </c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61"/>
    </row>
    <row r="364" spans="1:17" s="3" customFormat="1" ht="100.5" customHeight="1" x14ac:dyDescent="0.2">
      <c r="A364" s="68"/>
      <c r="B364" s="68"/>
      <c r="C364" s="68"/>
      <c r="D364" s="68"/>
      <c r="E364" s="52" t="s">
        <v>324</v>
      </c>
      <c r="F364" s="18">
        <v>0</v>
      </c>
      <c r="G364" s="18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62"/>
    </row>
    <row r="365" spans="1:17" s="3" customFormat="1" ht="27" customHeight="1" x14ac:dyDescent="0.2">
      <c r="A365" s="68" t="s">
        <v>40</v>
      </c>
      <c r="B365" s="68" t="s">
        <v>304</v>
      </c>
      <c r="C365" s="68" t="s">
        <v>24</v>
      </c>
      <c r="D365" s="68"/>
      <c r="E365" s="7" t="s">
        <v>31</v>
      </c>
      <c r="F365" s="18">
        <v>0</v>
      </c>
      <c r="G365" s="18">
        <v>2000</v>
      </c>
      <c r="H365" s="18">
        <v>0</v>
      </c>
      <c r="I365" s="18">
        <v>2000</v>
      </c>
      <c r="J365" s="18">
        <v>0</v>
      </c>
      <c r="K365" s="18">
        <v>3000</v>
      </c>
      <c r="L365" s="18">
        <v>0</v>
      </c>
      <c r="M365" s="18">
        <v>0</v>
      </c>
      <c r="N365" s="18">
        <v>3000</v>
      </c>
      <c r="O365" s="18">
        <v>4000</v>
      </c>
      <c r="P365" s="18">
        <v>14000</v>
      </c>
      <c r="Q365" s="68" t="s">
        <v>376</v>
      </c>
    </row>
    <row r="366" spans="1:17" s="3" customFormat="1" x14ac:dyDescent="0.2">
      <c r="A366" s="68"/>
      <c r="B366" s="68"/>
      <c r="C366" s="68"/>
      <c r="D366" s="68"/>
      <c r="E366" s="7" t="s">
        <v>28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68"/>
    </row>
    <row r="367" spans="1:17" s="3" customFormat="1" x14ac:dyDescent="0.2">
      <c r="A367" s="68"/>
      <c r="B367" s="68"/>
      <c r="C367" s="68"/>
      <c r="D367" s="68"/>
      <c r="E367" s="7" t="s">
        <v>29</v>
      </c>
      <c r="F367" s="18">
        <v>0</v>
      </c>
      <c r="G367" s="18">
        <v>2000</v>
      </c>
      <c r="H367" s="18">
        <v>0</v>
      </c>
      <c r="I367" s="18">
        <v>2000</v>
      </c>
      <c r="J367" s="18">
        <v>0</v>
      </c>
      <c r="K367" s="18">
        <v>3000</v>
      </c>
      <c r="L367" s="18">
        <v>0</v>
      </c>
      <c r="M367" s="18">
        <v>0</v>
      </c>
      <c r="N367" s="18">
        <v>3000</v>
      </c>
      <c r="O367" s="18">
        <v>4000</v>
      </c>
      <c r="P367" s="18">
        <v>14000</v>
      </c>
      <c r="Q367" s="68"/>
    </row>
    <row r="368" spans="1:17" s="3" customFormat="1" x14ac:dyDescent="0.2">
      <c r="A368" s="68"/>
      <c r="B368" s="68"/>
      <c r="C368" s="68"/>
      <c r="D368" s="68"/>
      <c r="E368" s="7" t="s">
        <v>30</v>
      </c>
      <c r="F368" s="18">
        <v>0</v>
      </c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68"/>
    </row>
    <row r="369" spans="1:17" s="3" customFormat="1" x14ac:dyDescent="0.2">
      <c r="A369" s="68"/>
      <c r="B369" s="68"/>
      <c r="C369" s="68"/>
      <c r="D369" s="68"/>
      <c r="E369" s="52" t="s">
        <v>324</v>
      </c>
      <c r="F369" s="18">
        <v>0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68"/>
    </row>
    <row r="370" spans="1:17" s="3" customFormat="1" x14ac:dyDescent="0.2">
      <c r="A370" s="52"/>
      <c r="B370" s="79" t="s">
        <v>110</v>
      </c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1"/>
    </row>
    <row r="371" spans="1:17" s="3" customFormat="1" x14ac:dyDescent="0.2">
      <c r="A371" s="68" t="s">
        <v>42</v>
      </c>
      <c r="B371" s="68" t="s">
        <v>290</v>
      </c>
      <c r="C371" s="68" t="s">
        <v>24</v>
      </c>
      <c r="D371" s="68"/>
      <c r="E371" s="7" t="s">
        <v>31</v>
      </c>
      <c r="F371" s="18">
        <v>2500</v>
      </c>
      <c r="G371" s="18">
        <v>0</v>
      </c>
      <c r="H371" s="18">
        <v>2500</v>
      </c>
      <c r="I371" s="18">
        <v>2500</v>
      </c>
      <c r="J371" s="18">
        <v>0</v>
      </c>
      <c r="K371" s="18">
        <v>0</v>
      </c>
      <c r="L371" s="18">
        <v>5000</v>
      </c>
      <c r="M371" s="18">
        <v>5000</v>
      </c>
      <c r="N371" s="18">
        <v>0</v>
      </c>
      <c r="O371" s="18">
        <v>0</v>
      </c>
      <c r="P371" s="18">
        <v>17500</v>
      </c>
      <c r="Q371" s="68" t="s">
        <v>283</v>
      </c>
    </row>
    <row r="372" spans="1:17" s="3" customFormat="1" x14ac:dyDescent="0.2">
      <c r="A372" s="68"/>
      <c r="B372" s="68"/>
      <c r="C372" s="68"/>
      <c r="D372" s="68"/>
      <c r="E372" s="7" t="s">
        <v>28</v>
      </c>
      <c r="F372" s="18">
        <v>2000</v>
      </c>
      <c r="G372" s="18">
        <v>0</v>
      </c>
      <c r="H372" s="18">
        <v>2000</v>
      </c>
      <c r="I372" s="18">
        <v>2000</v>
      </c>
      <c r="J372" s="18">
        <v>0</v>
      </c>
      <c r="K372" s="18">
        <v>0</v>
      </c>
      <c r="L372" s="18">
        <v>4000</v>
      </c>
      <c r="M372" s="18">
        <v>4000</v>
      </c>
      <c r="N372" s="18">
        <v>0</v>
      </c>
      <c r="O372" s="18">
        <v>0</v>
      </c>
      <c r="P372" s="18">
        <v>14000</v>
      </c>
      <c r="Q372" s="68"/>
    </row>
    <row r="373" spans="1:17" s="3" customFormat="1" x14ac:dyDescent="0.2">
      <c r="A373" s="68"/>
      <c r="B373" s="68"/>
      <c r="C373" s="68"/>
      <c r="D373" s="68"/>
      <c r="E373" s="7" t="s">
        <v>29</v>
      </c>
      <c r="F373" s="18">
        <v>500</v>
      </c>
      <c r="G373" s="18">
        <v>0</v>
      </c>
      <c r="H373" s="18">
        <v>500</v>
      </c>
      <c r="I373" s="18">
        <v>500</v>
      </c>
      <c r="J373" s="18">
        <v>0</v>
      </c>
      <c r="K373" s="18">
        <v>0</v>
      </c>
      <c r="L373" s="18">
        <v>1000</v>
      </c>
      <c r="M373" s="18">
        <v>1000</v>
      </c>
      <c r="N373" s="18">
        <v>0</v>
      </c>
      <c r="O373" s="18">
        <v>0</v>
      </c>
      <c r="P373" s="18">
        <v>3500</v>
      </c>
      <c r="Q373" s="68"/>
    </row>
    <row r="374" spans="1:17" s="3" customFormat="1" x14ac:dyDescent="0.2">
      <c r="A374" s="68"/>
      <c r="B374" s="68"/>
      <c r="C374" s="68"/>
      <c r="D374" s="68"/>
      <c r="E374" s="7" t="s">
        <v>30</v>
      </c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0</v>
      </c>
      <c r="M374" s="18">
        <v>0</v>
      </c>
      <c r="N374" s="18">
        <v>0</v>
      </c>
      <c r="O374" s="18">
        <v>0</v>
      </c>
      <c r="P374" s="18">
        <v>0</v>
      </c>
      <c r="Q374" s="68"/>
    </row>
    <row r="375" spans="1:17" s="3" customFormat="1" x14ac:dyDescent="0.2">
      <c r="A375" s="68"/>
      <c r="B375" s="68"/>
      <c r="C375" s="68"/>
      <c r="D375" s="68"/>
      <c r="E375" s="52" t="s">
        <v>324</v>
      </c>
      <c r="F375" s="18">
        <v>0</v>
      </c>
      <c r="G375" s="18">
        <v>0</v>
      </c>
      <c r="H375" s="18">
        <v>0</v>
      </c>
      <c r="I375" s="18">
        <v>0</v>
      </c>
      <c r="J375" s="18">
        <v>0</v>
      </c>
      <c r="K375" s="18">
        <v>0</v>
      </c>
      <c r="L375" s="18">
        <v>0</v>
      </c>
      <c r="M375" s="18">
        <v>0</v>
      </c>
      <c r="N375" s="18">
        <v>0</v>
      </c>
      <c r="O375" s="18">
        <v>0</v>
      </c>
      <c r="P375" s="18">
        <v>0</v>
      </c>
      <c r="Q375" s="68"/>
    </row>
    <row r="376" spans="1:17" s="3" customFormat="1" x14ac:dyDescent="0.2">
      <c r="A376" s="68" t="s">
        <v>45</v>
      </c>
      <c r="B376" s="68" t="s">
        <v>291</v>
      </c>
      <c r="C376" s="68" t="s">
        <v>24</v>
      </c>
      <c r="D376" s="68"/>
      <c r="E376" s="7" t="s">
        <v>31</v>
      </c>
      <c r="F376" s="18">
        <v>0</v>
      </c>
      <c r="G376" s="18">
        <v>0</v>
      </c>
      <c r="H376" s="18">
        <v>0</v>
      </c>
      <c r="I376" s="18">
        <v>2500</v>
      </c>
      <c r="J376" s="18">
        <v>3000</v>
      </c>
      <c r="K376" s="18">
        <v>4000</v>
      </c>
      <c r="L376" s="18">
        <v>0</v>
      </c>
      <c r="M376" s="18">
        <v>0</v>
      </c>
      <c r="N376" s="18">
        <v>0</v>
      </c>
      <c r="O376" s="18">
        <v>0</v>
      </c>
      <c r="P376" s="18">
        <v>9500</v>
      </c>
      <c r="Q376" s="68" t="s">
        <v>111</v>
      </c>
    </row>
    <row r="377" spans="1:17" s="3" customFormat="1" x14ac:dyDescent="0.2">
      <c r="A377" s="68"/>
      <c r="B377" s="68"/>
      <c r="C377" s="68"/>
      <c r="D377" s="68"/>
      <c r="E377" s="7" t="s">
        <v>28</v>
      </c>
      <c r="F377" s="18">
        <v>0</v>
      </c>
      <c r="G377" s="18">
        <v>0</v>
      </c>
      <c r="H377" s="18">
        <v>0</v>
      </c>
      <c r="I377" s="18">
        <v>2000</v>
      </c>
      <c r="J377" s="18">
        <v>2400</v>
      </c>
      <c r="K377" s="18">
        <v>3200</v>
      </c>
      <c r="L377" s="18">
        <v>0</v>
      </c>
      <c r="M377" s="18">
        <v>0</v>
      </c>
      <c r="N377" s="18">
        <v>0</v>
      </c>
      <c r="O377" s="18">
        <v>0</v>
      </c>
      <c r="P377" s="18">
        <v>7600</v>
      </c>
      <c r="Q377" s="68"/>
    </row>
    <row r="378" spans="1:17" s="3" customFormat="1" x14ac:dyDescent="0.2">
      <c r="A378" s="68"/>
      <c r="B378" s="68"/>
      <c r="C378" s="68"/>
      <c r="D378" s="68"/>
      <c r="E378" s="7" t="s">
        <v>29</v>
      </c>
      <c r="F378" s="18">
        <v>0</v>
      </c>
      <c r="G378" s="18">
        <v>0</v>
      </c>
      <c r="H378" s="18">
        <v>0</v>
      </c>
      <c r="I378" s="18">
        <v>500</v>
      </c>
      <c r="J378" s="18">
        <v>600</v>
      </c>
      <c r="K378" s="18">
        <v>800</v>
      </c>
      <c r="L378" s="18">
        <v>0</v>
      </c>
      <c r="M378" s="18">
        <v>0</v>
      </c>
      <c r="N378" s="18">
        <v>0</v>
      </c>
      <c r="O378" s="18">
        <v>0</v>
      </c>
      <c r="P378" s="18">
        <v>1900</v>
      </c>
      <c r="Q378" s="68"/>
    </row>
    <row r="379" spans="1:17" s="3" customFormat="1" x14ac:dyDescent="0.2">
      <c r="A379" s="68"/>
      <c r="B379" s="68"/>
      <c r="C379" s="68"/>
      <c r="D379" s="68"/>
      <c r="E379" s="7" t="s">
        <v>30</v>
      </c>
      <c r="F379" s="18">
        <v>0</v>
      </c>
      <c r="G379" s="18">
        <v>0</v>
      </c>
      <c r="H379" s="18">
        <v>0</v>
      </c>
      <c r="I379" s="18">
        <v>0</v>
      </c>
      <c r="J379" s="18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0</v>
      </c>
      <c r="P379" s="18">
        <v>0</v>
      </c>
      <c r="Q379" s="68"/>
    </row>
    <row r="380" spans="1:17" s="3" customFormat="1" x14ac:dyDescent="0.2">
      <c r="A380" s="68"/>
      <c r="B380" s="68"/>
      <c r="C380" s="68"/>
      <c r="D380" s="68"/>
      <c r="E380" s="52" t="s">
        <v>324</v>
      </c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v>0</v>
      </c>
      <c r="P380" s="18">
        <v>0</v>
      </c>
      <c r="Q380" s="68"/>
    </row>
    <row r="381" spans="1:17" s="3" customFormat="1" x14ac:dyDescent="0.2">
      <c r="A381" s="68" t="s">
        <v>47</v>
      </c>
      <c r="B381" s="68" t="s">
        <v>112</v>
      </c>
      <c r="C381" s="68" t="s">
        <v>24</v>
      </c>
      <c r="D381" s="68" t="s">
        <v>26</v>
      </c>
      <c r="E381" s="7" t="s">
        <v>31</v>
      </c>
      <c r="F381" s="18">
        <v>300</v>
      </c>
      <c r="G381" s="18">
        <v>550</v>
      </c>
      <c r="H381" s="18">
        <v>600</v>
      </c>
      <c r="I381" s="18">
        <v>600</v>
      </c>
      <c r="J381" s="18">
        <v>600</v>
      </c>
      <c r="K381" s="18">
        <v>700</v>
      </c>
      <c r="L381" s="18">
        <v>700</v>
      </c>
      <c r="M381" s="18">
        <v>700</v>
      </c>
      <c r="N381" s="18">
        <v>700</v>
      </c>
      <c r="O381" s="18">
        <v>700</v>
      </c>
      <c r="P381" s="18">
        <v>6150</v>
      </c>
      <c r="Q381" s="68" t="s">
        <v>377</v>
      </c>
    </row>
    <row r="382" spans="1:17" s="3" customFormat="1" x14ac:dyDescent="0.2">
      <c r="A382" s="68"/>
      <c r="B382" s="68"/>
      <c r="C382" s="68"/>
      <c r="D382" s="68"/>
      <c r="E382" s="7" t="s">
        <v>28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68"/>
    </row>
    <row r="383" spans="1:17" s="3" customFormat="1" x14ac:dyDescent="0.2">
      <c r="A383" s="68"/>
      <c r="B383" s="68"/>
      <c r="C383" s="68"/>
      <c r="D383" s="68"/>
      <c r="E383" s="7" t="s">
        <v>29</v>
      </c>
      <c r="F383" s="18">
        <v>300</v>
      </c>
      <c r="G383" s="18">
        <v>550</v>
      </c>
      <c r="H383" s="18">
        <v>600</v>
      </c>
      <c r="I383" s="18">
        <v>600</v>
      </c>
      <c r="J383" s="18">
        <v>600</v>
      </c>
      <c r="K383" s="18">
        <v>700</v>
      </c>
      <c r="L383" s="18">
        <v>700</v>
      </c>
      <c r="M383" s="18">
        <v>700</v>
      </c>
      <c r="N383" s="18">
        <v>700</v>
      </c>
      <c r="O383" s="18">
        <v>700</v>
      </c>
      <c r="P383" s="18">
        <v>6150</v>
      </c>
      <c r="Q383" s="68"/>
    </row>
    <row r="384" spans="1:17" s="3" customFormat="1" x14ac:dyDescent="0.2">
      <c r="A384" s="68"/>
      <c r="B384" s="68"/>
      <c r="C384" s="68"/>
      <c r="D384" s="68"/>
      <c r="E384" s="7" t="s">
        <v>30</v>
      </c>
      <c r="F384" s="18">
        <v>0</v>
      </c>
      <c r="G384" s="18">
        <v>0</v>
      </c>
      <c r="H384" s="18">
        <v>0</v>
      </c>
      <c r="I384" s="18">
        <v>0</v>
      </c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0</v>
      </c>
      <c r="P384" s="18">
        <v>0</v>
      </c>
      <c r="Q384" s="68"/>
    </row>
    <row r="385" spans="1:17" s="3" customFormat="1" ht="51.75" customHeight="1" x14ac:dyDescent="0.2">
      <c r="A385" s="68"/>
      <c r="B385" s="68"/>
      <c r="C385" s="68"/>
      <c r="D385" s="68"/>
      <c r="E385" s="52" t="s">
        <v>324</v>
      </c>
      <c r="F385" s="18">
        <v>0</v>
      </c>
      <c r="G385" s="18">
        <v>0</v>
      </c>
      <c r="H385" s="18">
        <v>0</v>
      </c>
      <c r="I385" s="18">
        <v>0</v>
      </c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0</v>
      </c>
      <c r="P385" s="18">
        <v>0</v>
      </c>
      <c r="Q385" s="68"/>
    </row>
    <row r="386" spans="1:17" s="3" customFormat="1" x14ac:dyDescent="0.2">
      <c r="A386" s="68" t="s">
        <v>50</v>
      </c>
      <c r="B386" s="68" t="s">
        <v>113</v>
      </c>
      <c r="C386" s="68" t="s">
        <v>41</v>
      </c>
      <c r="D386" s="68"/>
      <c r="E386" s="7" t="s">
        <v>31</v>
      </c>
      <c r="F386" s="18">
        <v>0</v>
      </c>
      <c r="G386" s="18">
        <f>G387+G388</f>
        <v>2500</v>
      </c>
      <c r="H386" s="18">
        <f>H387+H388</f>
        <v>3000</v>
      </c>
      <c r="I386" s="18">
        <f t="shared" ref="I386:O386" si="94">I387+I388</f>
        <v>3500</v>
      </c>
      <c r="J386" s="18">
        <f t="shared" si="94"/>
        <v>4000</v>
      </c>
      <c r="K386" s="18">
        <f t="shared" si="94"/>
        <v>4500</v>
      </c>
      <c r="L386" s="18">
        <f t="shared" si="94"/>
        <v>5000</v>
      </c>
      <c r="M386" s="18">
        <f t="shared" si="94"/>
        <v>5500</v>
      </c>
      <c r="N386" s="18">
        <f t="shared" si="94"/>
        <v>6000</v>
      </c>
      <c r="O386" s="18">
        <f t="shared" si="94"/>
        <v>6500</v>
      </c>
      <c r="P386" s="18">
        <f>G386+H386+I386+J386+K386+L386+M386+N386+O386</f>
        <v>40500</v>
      </c>
      <c r="Q386" s="60" t="s">
        <v>378</v>
      </c>
    </row>
    <row r="387" spans="1:17" s="3" customFormat="1" x14ac:dyDescent="0.2">
      <c r="A387" s="68"/>
      <c r="B387" s="68"/>
      <c r="C387" s="68"/>
      <c r="D387" s="68"/>
      <c r="E387" s="7" t="s">
        <v>28</v>
      </c>
      <c r="F387" s="18">
        <v>0</v>
      </c>
      <c r="G387" s="18">
        <v>2000</v>
      </c>
      <c r="H387" s="18">
        <v>2400</v>
      </c>
      <c r="I387" s="18">
        <v>2800</v>
      </c>
      <c r="J387" s="18">
        <v>3200</v>
      </c>
      <c r="K387" s="18">
        <v>3600</v>
      </c>
      <c r="L387" s="18">
        <v>4000</v>
      </c>
      <c r="M387" s="18">
        <v>4400</v>
      </c>
      <c r="N387" s="18">
        <v>4800</v>
      </c>
      <c r="O387" s="18">
        <v>5200</v>
      </c>
      <c r="P387" s="18">
        <f t="shared" ref="P387:P388" si="95">G387+H387+I387+J387+K387+L387+M387+N387+O387</f>
        <v>32400</v>
      </c>
      <c r="Q387" s="61"/>
    </row>
    <row r="388" spans="1:17" s="3" customFormat="1" x14ac:dyDescent="0.2">
      <c r="A388" s="68"/>
      <c r="B388" s="68"/>
      <c r="C388" s="68"/>
      <c r="D388" s="68"/>
      <c r="E388" s="7" t="s">
        <v>29</v>
      </c>
      <c r="F388" s="18">
        <v>0</v>
      </c>
      <c r="G388" s="18">
        <v>500</v>
      </c>
      <c r="H388" s="18">
        <v>600</v>
      </c>
      <c r="I388" s="18">
        <v>700</v>
      </c>
      <c r="J388" s="18">
        <v>800</v>
      </c>
      <c r="K388" s="18">
        <v>900</v>
      </c>
      <c r="L388" s="18">
        <v>1000</v>
      </c>
      <c r="M388" s="18">
        <v>1100</v>
      </c>
      <c r="N388" s="18">
        <v>1200</v>
      </c>
      <c r="O388" s="18">
        <v>1300</v>
      </c>
      <c r="P388" s="18">
        <f t="shared" si="95"/>
        <v>8100</v>
      </c>
      <c r="Q388" s="61"/>
    </row>
    <row r="389" spans="1:17" s="3" customFormat="1" x14ac:dyDescent="0.2">
      <c r="A389" s="68"/>
      <c r="B389" s="68"/>
      <c r="C389" s="68"/>
      <c r="D389" s="68"/>
      <c r="E389" s="7" t="s">
        <v>30</v>
      </c>
      <c r="F389" s="18">
        <v>0</v>
      </c>
      <c r="G389" s="18">
        <v>0</v>
      </c>
      <c r="H389" s="18">
        <v>0</v>
      </c>
      <c r="I389" s="18">
        <v>0</v>
      </c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0</v>
      </c>
      <c r="P389" s="18">
        <v>0</v>
      </c>
      <c r="Q389" s="61"/>
    </row>
    <row r="390" spans="1:17" s="3" customFormat="1" ht="160.5" customHeight="1" x14ac:dyDescent="0.2">
      <c r="A390" s="68"/>
      <c r="B390" s="68"/>
      <c r="C390" s="68"/>
      <c r="D390" s="68"/>
      <c r="E390" s="52" t="s">
        <v>324</v>
      </c>
      <c r="F390" s="18">
        <v>0</v>
      </c>
      <c r="G390" s="18">
        <v>0</v>
      </c>
      <c r="H390" s="18">
        <v>0</v>
      </c>
      <c r="I390" s="18">
        <v>0</v>
      </c>
      <c r="J390" s="18">
        <v>0</v>
      </c>
      <c r="K390" s="18">
        <v>0</v>
      </c>
      <c r="L390" s="18">
        <v>0</v>
      </c>
      <c r="M390" s="18">
        <v>0</v>
      </c>
      <c r="N390" s="18">
        <v>0</v>
      </c>
      <c r="O390" s="18">
        <v>0</v>
      </c>
      <c r="P390" s="18">
        <v>0</v>
      </c>
      <c r="Q390" s="62"/>
    </row>
    <row r="391" spans="1:17" s="3" customFormat="1" x14ac:dyDescent="0.2">
      <c r="A391" s="52"/>
      <c r="B391" s="79" t="s">
        <v>123</v>
      </c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1"/>
    </row>
    <row r="392" spans="1:17" s="3" customFormat="1" x14ac:dyDescent="0.2">
      <c r="A392" s="68" t="s">
        <v>52</v>
      </c>
      <c r="B392" s="68" t="s">
        <v>114</v>
      </c>
      <c r="C392" s="68" t="s">
        <v>24</v>
      </c>
      <c r="D392" s="68"/>
      <c r="E392" s="7" t="s">
        <v>31</v>
      </c>
      <c r="F392" s="18">
        <v>0</v>
      </c>
      <c r="G392" s="18">
        <v>0</v>
      </c>
      <c r="H392" s="18">
        <v>0</v>
      </c>
      <c r="I392" s="18">
        <v>1000</v>
      </c>
      <c r="J392" s="18">
        <v>1000</v>
      </c>
      <c r="K392" s="18">
        <v>0</v>
      </c>
      <c r="L392" s="18">
        <v>0</v>
      </c>
      <c r="M392" s="18">
        <v>0</v>
      </c>
      <c r="N392" s="18">
        <v>2000</v>
      </c>
      <c r="O392" s="18">
        <v>2000</v>
      </c>
      <c r="P392" s="18">
        <v>6000</v>
      </c>
      <c r="Q392" s="68" t="s">
        <v>284</v>
      </c>
    </row>
    <row r="393" spans="1:17" s="3" customFormat="1" x14ac:dyDescent="0.2">
      <c r="A393" s="68"/>
      <c r="B393" s="68"/>
      <c r="C393" s="68"/>
      <c r="D393" s="68"/>
      <c r="E393" s="7" t="s">
        <v>28</v>
      </c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0</v>
      </c>
      <c r="P393" s="18">
        <v>0</v>
      </c>
      <c r="Q393" s="68"/>
    </row>
    <row r="394" spans="1:17" s="3" customFormat="1" x14ac:dyDescent="0.2">
      <c r="A394" s="68"/>
      <c r="B394" s="68"/>
      <c r="C394" s="68"/>
      <c r="D394" s="68"/>
      <c r="E394" s="7" t="s">
        <v>29</v>
      </c>
      <c r="F394" s="18">
        <v>0</v>
      </c>
      <c r="G394" s="18">
        <v>0</v>
      </c>
      <c r="H394" s="18">
        <v>0</v>
      </c>
      <c r="I394" s="18">
        <v>1000</v>
      </c>
      <c r="J394" s="18">
        <v>1000</v>
      </c>
      <c r="K394" s="18">
        <v>0</v>
      </c>
      <c r="L394" s="18">
        <v>0</v>
      </c>
      <c r="M394" s="18">
        <v>0</v>
      </c>
      <c r="N394" s="18">
        <v>2000</v>
      </c>
      <c r="O394" s="18">
        <v>2000</v>
      </c>
      <c r="P394" s="18">
        <v>6000</v>
      </c>
      <c r="Q394" s="68"/>
    </row>
    <row r="395" spans="1:17" s="3" customFormat="1" x14ac:dyDescent="0.2">
      <c r="A395" s="68"/>
      <c r="B395" s="68"/>
      <c r="C395" s="68"/>
      <c r="D395" s="68"/>
      <c r="E395" s="7" t="s">
        <v>30</v>
      </c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0</v>
      </c>
      <c r="M395" s="18">
        <v>0</v>
      </c>
      <c r="N395" s="18">
        <v>0</v>
      </c>
      <c r="O395" s="18">
        <v>0</v>
      </c>
      <c r="P395" s="18">
        <v>0</v>
      </c>
      <c r="Q395" s="68"/>
    </row>
    <row r="396" spans="1:17" s="3" customFormat="1" ht="36" customHeight="1" x14ac:dyDescent="0.2">
      <c r="A396" s="68"/>
      <c r="B396" s="68"/>
      <c r="C396" s="68"/>
      <c r="D396" s="68"/>
      <c r="E396" s="52" t="s">
        <v>324</v>
      </c>
      <c r="F396" s="18">
        <v>0</v>
      </c>
      <c r="G396" s="18">
        <v>0</v>
      </c>
      <c r="H396" s="18">
        <v>0</v>
      </c>
      <c r="I396" s="18">
        <v>0</v>
      </c>
      <c r="J396" s="18">
        <v>0</v>
      </c>
      <c r="K396" s="18">
        <v>0</v>
      </c>
      <c r="L396" s="18">
        <v>0</v>
      </c>
      <c r="M396" s="18">
        <v>0</v>
      </c>
      <c r="N396" s="18">
        <v>0</v>
      </c>
      <c r="O396" s="18">
        <v>0</v>
      </c>
      <c r="P396" s="18">
        <v>0</v>
      </c>
      <c r="Q396" s="68"/>
    </row>
    <row r="397" spans="1:17" s="3" customFormat="1" x14ac:dyDescent="0.2">
      <c r="A397" s="68" t="s">
        <v>54</v>
      </c>
      <c r="B397" s="68" t="s">
        <v>115</v>
      </c>
      <c r="C397" s="68" t="s">
        <v>24</v>
      </c>
      <c r="D397" s="68" t="s">
        <v>26</v>
      </c>
      <c r="E397" s="7" t="s">
        <v>31</v>
      </c>
      <c r="F397" s="18">
        <v>1250</v>
      </c>
      <c r="G397" s="18">
        <v>1250</v>
      </c>
      <c r="H397" s="18">
        <v>1250</v>
      </c>
      <c r="I397" s="18">
        <v>1300</v>
      </c>
      <c r="J397" s="18">
        <v>1300</v>
      </c>
      <c r="K397" s="18">
        <v>1300</v>
      </c>
      <c r="L397" s="18">
        <v>1300</v>
      </c>
      <c r="M397" s="18">
        <v>1300</v>
      </c>
      <c r="N397" s="18">
        <v>1850</v>
      </c>
      <c r="O397" s="18">
        <v>1850</v>
      </c>
      <c r="P397" s="18">
        <v>13950</v>
      </c>
      <c r="Q397" s="60" t="s">
        <v>379</v>
      </c>
    </row>
    <row r="398" spans="1:17" s="3" customFormat="1" x14ac:dyDescent="0.2">
      <c r="A398" s="68"/>
      <c r="B398" s="68"/>
      <c r="C398" s="68"/>
      <c r="D398" s="68"/>
      <c r="E398" s="7" t="s">
        <v>28</v>
      </c>
      <c r="F398" s="18">
        <v>1000</v>
      </c>
      <c r="G398" s="18">
        <v>1000</v>
      </c>
      <c r="H398" s="18">
        <v>1000</v>
      </c>
      <c r="I398" s="18">
        <v>1000</v>
      </c>
      <c r="J398" s="18">
        <v>1000</v>
      </c>
      <c r="K398" s="18">
        <v>1000</v>
      </c>
      <c r="L398" s="18">
        <v>1000</v>
      </c>
      <c r="M398" s="18">
        <v>1000</v>
      </c>
      <c r="N398" s="18">
        <v>1500</v>
      </c>
      <c r="O398" s="18">
        <v>1500</v>
      </c>
      <c r="P398" s="18">
        <v>11000</v>
      </c>
      <c r="Q398" s="61"/>
    </row>
    <row r="399" spans="1:17" s="3" customFormat="1" x14ac:dyDescent="0.2">
      <c r="A399" s="68"/>
      <c r="B399" s="68"/>
      <c r="C399" s="68"/>
      <c r="D399" s="68"/>
      <c r="E399" s="7" t="s">
        <v>29</v>
      </c>
      <c r="F399" s="18">
        <v>250</v>
      </c>
      <c r="G399" s="18">
        <v>250</v>
      </c>
      <c r="H399" s="18">
        <v>250</v>
      </c>
      <c r="I399" s="18">
        <v>300</v>
      </c>
      <c r="J399" s="18">
        <v>300</v>
      </c>
      <c r="K399" s="18">
        <v>300</v>
      </c>
      <c r="L399" s="18">
        <v>300</v>
      </c>
      <c r="M399" s="18">
        <v>300</v>
      </c>
      <c r="N399" s="18">
        <v>350</v>
      </c>
      <c r="O399" s="18">
        <v>350</v>
      </c>
      <c r="P399" s="18">
        <v>2950</v>
      </c>
      <c r="Q399" s="61"/>
    </row>
    <row r="400" spans="1:17" s="3" customFormat="1" x14ac:dyDescent="0.2">
      <c r="A400" s="68"/>
      <c r="B400" s="68"/>
      <c r="C400" s="68"/>
      <c r="D400" s="68"/>
      <c r="E400" s="7" t="s">
        <v>30</v>
      </c>
      <c r="F400" s="18">
        <v>0</v>
      </c>
      <c r="G400" s="18">
        <v>0</v>
      </c>
      <c r="H400" s="18">
        <v>0</v>
      </c>
      <c r="I400" s="18">
        <v>0</v>
      </c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0</v>
      </c>
      <c r="P400" s="18">
        <v>0</v>
      </c>
      <c r="Q400" s="61"/>
    </row>
    <row r="401" spans="1:17" s="3" customFormat="1" ht="230.25" customHeight="1" x14ac:dyDescent="0.2">
      <c r="A401" s="68"/>
      <c r="B401" s="68"/>
      <c r="C401" s="68"/>
      <c r="D401" s="68"/>
      <c r="E401" s="52" t="s">
        <v>324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62"/>
    </row>
    <row r="402" spans="1:17" s="3" customFormat="1" x14ac:dyDescent="0.2">
      <c r="A402" s="52"/>
      <c r="B402" s="79" t="s">
        <v>116</v>
      </c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1"/>
    </row>
    <row r="403" spans="1:17" s="3" customFormat="1" x14ac:dyDescent="0.2">
      <c r="A403" s="68" t="s">
        <v>72</v>
      </c>
      <c r="B403" s="68" t="s">
        <v>297</v>
      </c>
      <c r="C403" s="68" t="s">
        <v>287</v>
      </c>
      <c r="D403" s="68"/>
      <c r="E403" s="7" t="s">
        <v>31</v>
      </c>
      <c r="F403" s="18">
        <v>32500</v>
      </c>
      <c r="G403" s="18">
        <v>32500</v>
      </c>
      <c r="H403" s="18">
        <v>0</v>
      </c>
      <c r="I403" s="18">
        <v>0</v>
      </c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0</v>
      </c>
      <c r="P403" s="18">
        <v>65000</v>
      </c>
      <c r="Q403" s="60" t="s">
        <v>380</v>
      </c>
    </row>
    <row r="404" spans="1:17" s="3" customFormat="1" x14ac:dyDescent="0.2">
      <c r="A404" s="68"/>
      <c r="B404" s="68"/>
      <c r="C404" s="68"/>
      <c r="D404" s="68"/>
      <c r="E404" s="7" t="s">
        <v>28</v>
      </c>
      <c r="F404" s="18">
        <v>26000</v>
      </c>
      <c r="G404" s="18">
        <v>26000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0</v>
      </c>
      <c r="P404" s="18">
        <v>52000</v>
      </c>
      <c r="Q404" s="61"/>
    </row>
    <row r="405" spans="1:17" s="3" customFormat="1" x14ac:dyDescent="0.2">
      <c r="A405" s="68"/>
      <c r="B405" s="68"/>
      <c r="C405" s="68"/>
      <c r="D405" s="68"/>
      <c r="E405" s="7" t="s">
        <v>29</v>
      </c>
      <c r="F405" s="18">
        <v>6500</v>
      </c>
      <c r="G405" s="18">
        <v>6500</v>
      </c>
      <c r="H405" s="18">
        <v>0</v>
      </c>
      <c r="I405" s="18">
        <v>0</v>
      </c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0</v>
      </c>
      <c r="P405" s="18">
        <v>13000</v>
      </c>
      <c r="Q405" s="61"/>
    </row>
    <row r="406" spans="1:17" s="3" customFormat="1" x14ac:dyDescent="0.2">
      <c r="A406" s="68"/>
      <c r="B406" s="68"/>
      <c r="C406" s="68"/>
      <c r="D406" s="68"/>
      <c r="E406" s="7" t="s">
        <v>30</v>
      </c>
      <c r="F406" s="18">
        <v>0</v>
      </c>
      <c r="G406" s="18">
        <v>0</v>
      </c>
      <c r="H406" s="18">
        <v>0</v>
      </c>
      <c r="I406" s="18">
        <v>0</v>
      </c>
      <c r="J406" s="18">
        <v>0</v>
      </c>
      <c r="K406" s="18">
        <v>0</v>
      </c>
      <c r="L406" s="18">
        <v>0</v>
      </c>
      <c r="M406" s="18">
        <v>0</v>
      </c>
      <c r="N406" s="18">
        <v>0</v>
      </c>
      <c r="O406" s="18">
        <v>0</v>
      </c>
      <c r="P406" s="18">
        <v>0</v>
      </c>
      <c r="Q406" s="61"/>
    </row>
    <row r="407" spans="1:17" s="3" customFormat="1" ht="216.75" customHeight="1" x14ac:dyDescent="0.2">
      <c r="A407" s="68"/>
      <c r="B407" s="68"/>
      <c r="C407" s="68"/>
      <c r="D407" s="68"/>
      <c r="E407" s="52" t="s">
        <v>324</v>
      </c>
      <c r="F407" s="18">
        <v>0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0</v>
      </c>
      <c r="P407" s="18">
        <v>0</v>
      </c>
      <c r="Q407" s="62"/>
    </row>
    <row r="408" spans="1:17" s="3" customFormat="1" x14ac:dyDescent="0.2">
      <c r="A408" s="68" t="s">
        <v>74</v>
      </c>
      <c r="B408" s="68" t="s">
        <v>381</v>
      </c>
      <c r="C408" s="68" t="s">
        <v>24</v>
      </c>
      <c r="D408" s="68" t="s">
        <v>26</v>
      </c>
      <c r="E408" s="7" t="s">
        <v>31</v>
      </c>
      <c r="F408" s="18">
        <v>7556.6</v>
      </c>
      <c r="G408" s="18">
        <v>7688.8</v>
      </c>
      <c r="H408" s="18">
        <v>8585.2000000000007</v>
      </c>
      <c r="I408" s="18">
        <v>8891.5</v>
      </c>
      <c r="J408" s="18">
        <v>9018</v>
      </c>
      <c r="K408" s="18">
        <v>9343.7999999999993</v>
      </c>
      <c r="L408" s="18">
        <v>9680.7000000000007</v>
      </c>
      <c r="M408" s="18">
        <v>10032.799999999999</v>
      </c>
      <c r="N408" s="18">
        <v>10705.4</v>
      </c>
      <c r="O408" s="18">
        <v>11097.6</v>
      </c>
      <c r="P408" s="18">
        <f>F408+G408+H408+I408+J408+K408+L408+M408+N408+O408</f>
        <v>92600.400000000009</v>
      </c>
      <c r="Q408" s="60" t="s">
        <v>382</v>
      </c>
    </row>
    <row r="409" spans="1:17" s="3" customFormat="1" x14ac:dyDescent="0.2">
      <c r="A409" s="68"/>
      <c r="B409" s="68"/>
      <c r="C409" s="68"/>
      <c r="D409" s="68"/>
      <c r="E409" s="7" t="s">
        <v>28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0</v>
      </c>
      <c r="P409" s="18">
        <v>0</v>
      </c>
      <c r="Q409" s="61"/>
    </row>
    <row r="410" spans="1:17" s="3" customFormat="1" x14ac:dyDescent="0.2">
      <c r="A410" s="68"/>
      <c r="B410" s="68"/>
      <c r="C410" s="68"/>
      <c r="D410" s="68"/>
      <c r="E410" s="7" t="s">
        <v>29</v>
      </c>
      <c r="F410" s="18">
        <v>7556.6</v>
      </c>
      <c r="G410" s="18">
        <v>7688.8</v>
      </c>
      <c r="H410" s="18">
        <v>8585.2000000000007</v>
      </c>
      <c r="I410" s="18">
        <v>8891.5</v>
      </c>
      <c r="J410" s="18">
        <v>9018</v>
      </c>
      <c r="K410" s="18">
        <v>9343.7999999999993</v>
      </c>
      <c r="L410" s="18">
        <v>9680.7000000000007</v>
      </c>
      <c r="M410" s="18">
        <v>10032.799999999999</v>
      </c>
      <c r="N410" s="18">
        <v>10705.4</v>
      </c>
      <c r="O410" s="18">
        <v>11097.6</v>
      </c>
      <c r="P410" s="18">
        <f>F410+G410+H410+I410+J410+K410+L410+M410+N410+O410</f>
        <v>92600.400000000009</v>
      </c>
      <c r="Q410" s="61"/>
    </row>
    <row r="411" spans="1:17" s="3" customFormat="1" x14ac:dyDescent="0.2">
      <c r="A411" s="68"/>
      <c r="B411" s="68"/>
      <c r="C411" s="68"/>
      <c r="D411" s="68"/>
      <c r="E411" s="7" t="s">
        <v>30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0</v>
      </c>
      <c r="L411" s="18">
        <v>0</v>
      </c>
      <c r="M411" s="18">
        <v>0</v>
      </c>
      <c r="N411" s="18">
        <v>0</v>
      </c>
      <c r="O411" s="18">
        <v>0</v>
      </c>
      <c r="P411" s="18">
        <v>0</v>
      </c>
      <c r="Q411" s="61"/>
    </row>
    <row r="412" spans="1:17" s="3" customFormat="1" ht="146.25" customHeight="1" x14ac:dyDescent="0.2">
      <c r="A412" s="68"/>
      <c r="B412" s="68"/>
      <c r="C412" s="68"/>
      <c r="D412" s="68"/>
      <c r="E412" s="52" t="s">
        <v>324</v>
      </c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0</v>
      </c>
      <c r="N412" s="18">
        <v>0</v>
      </c>
      <c r="O412" s="18">
        <v>0</v>
      </c>
      <c r="P412" s="18">
        <v>0</v>
      </c>
      <c r="Q412" s="62"/>
    </row>
    <row r="413" spans="1:17" s="3" customFormat="1" x14ac:dyDescent="0.2">
      <c r="A413" s="68" t="s">
        <v>117</v>
      </c>
      <c r="B413" s="68" t="s">
        <v>298</v>
      </c>
      <c r="C413" s="68" t="s">
        <v>24</v>
      </c>
      <c r="D413" s="68" t="s">
        <v>383</v>
      </c>
      <c r="E413" s="7" t="s">
        <v>31</v>
      </c>
      <c r="F413" s="18">
        <v>1985.1</v>
      </c>
      <c r="G413" s="18">
        <v>2510.6999999999998</v>
      </c>
      <c r="H413" s="18">
        <v>3027.9</v>
      </c>
      <c r="I413" s="18">
        <v>3039.2</v>
      </c>
      <c r="J413" s="18">
        <v>3052.7</v>
      </c>
      <c r="K413" s="18">
        <v>3070.6</v>
      </c>
      <c r="L413" s="18">
        <v>3088.8</v>
      </c>
      <c r="M413" s="18">
        <v>3110.6</v>
      </c>
      <c r="N413" s="18">
        <v>3132.8</v>
      </c>
      <c r="O413" s="18">
        <v>3156.6</v>
      </c>
      <c r="P413" s="18">
        <v>29175</v>
      </c>
      <c r="Q413" s="60" t="s">
        <v>384</v>
      </c>
    </row>
    <row r="414" spans="1:17" s="3" customFormat="1" x14ac:dyDescent="0.2">
      <c r="A414" s="68"/>
      <c r="B414" s="68"/>
      <c r="C414" s="68"/>
      <c r="D414" s="68"/>
      <c r="E414" s="7" t="s">
        <v>28</v>
      </c>
      <c r="F414" s="18">
        <v>1000</v>
      </c>
      <c r="G414" s="18">
        <v>1500</v>
      </c>
      <c r="H414" s="18">
        <v>2000</v>
      </c>
      <c r="I414" s="18">
        <v>2000</v>
      </c>
      <c r="J414" s="18">
        <v>2000</v>
      </c>
      <c r="K414" s="18">
        <v>2000</v>
      </c>
      <c r="L414" s="18">
        <v>2000</v>
      </c>
      <c r="M414" s="18">
        <v>2000</v>
      </c>
      <c r="N414" s="18">
        <v>2000</v>
      </c>
      <c r="O414" s="18">
        <v>2000</v>
      </c>
      <c r="P414" s="18">
        <v>18500</v>
      </c>
      <c r="Q414" s="61"/>
    </row>
    <row r="415" spans="1:17" s="3" customFormat="1" x14ac:dyDescent="0.2">
      <c r="A415" s="68"/>
      <c r="B415" s="68"/>
      <c r="C415" s="68"/>
      <c r="D415" s="68"/>
      <c r="E415" s="7" t="s">
        <v>29</v>
      </c>
      <c r="F415" s="18">
        <v>985.1</v>
      </c>
      <c r="G415" s="18">
        <v>1010.7</v>
      </c>
      <c r="H415" s="18">
        <v>1027.9000000000001</v>
      </c>
      <c r="I415" s="18">
        <v>1039.2</v>
      </c>
      <c r="J415" s="18">
        <v>1052.7</v>
      </c>
      <c r="K415" s="18">
        <v>1070.5999999999999</v>
      </c>
      <c r="L415" s="18">
        <v>1088.8</v>
      </c>
      <c r="M415" s="18">
        <v>1110.5999999999999</v>
      </c>
      <c r="N415" s="18">
        <v>1132.8</v>
      </c>
      <c r="O415" s="18">
        <v>1156.5999999999999</v>
      </c>
      <c r="P415" s="18">
        <v>10675</v>
      </c>
      <c r="Q415" s="61"/>
    </row>
    <row r="416" spans="1:17" s="3" customFormat="1" x14ac:dyDescent="0.2">
      <c r="A416" s="68"/>
      <c r="B416" s="68"/>
      <c r="C416" s="68"/>
      <c r="D416" s="68"/>
      <c r="E416" s="7" t="s">
        <v>30</v>
      </c>
      <c r="F416" s="18">
        <v>0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0</v>
      </c>
      <c r="M416" s="18">
        <v>0</v>
      </c>
      <c r="N416" s="18">
        <v>0</v>
      </c>
      <c r="O416" s="18">
        <v>0</v>
      </c>
      <c r="P416" s="18">
        <v>0</v>
      </c>
      <c r="Q416" s="61"/>
    </row>
    <row r="417" spans="1:17" s="3" customFormat="1" ht="160.5" customHeight="1" x14ac:dyDescent="0.2">
      <c r="A417" s="68"/>
      <c r="B417" s="68"/>
      <c r="C417" s="68"/>
      <c r="D417" s="68"/>
      <c r="E417" s="52" t="s">
        <v>324</v>
      </c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0</v>
      </c>
      <c r="P417" s="18">
        <v>0</v>
      </c>
      <c r="Q417" s="62"/>
    </row>
    <row r="418" spans="1:17" s="3" customFormat="1" x14ac:dyDescent="0.2">
      <c r="A418" s="68" t="s">
        <v>118</v>
      </c>
      <c r="B418" s="68" t="s">
        <v>299</v>
      </c>
      <c r="C418" s="68" t="s">
        <v>24</v>
      </c>
      <c r="D418" s="68"/>
      <c r="E418" s="7" t="s">
        <v>31</v>
      </c>
      <c r="F418" s="18">
        <v>0</v>
      </c>
      <c r="G418" s="18">
        <v>0</v>
      </c>
      <c r="H418" s="18">
        <v>50000</v>
      </c>
      <c r="I418" s="18">
        <v>50000</v>
      </c>
      <c r="J418" s="18">
        <v>35000</v>
      </c>
      <c r="K418" s="18">
        <v>35000</v>
      </c>
      <c r="L418" s="18">
        <v>25000</v>
      </c>
      <c r="M418" s="18">
        <v>25000</v>
      </c>
      <c r="N418" s="18">
        <v>25000</v>
      </c>
      <c r="O418" s="18">
        <v>25000</v>
      </c>
      <c r="P418" s="18">
        <v>270000</v>
      </c>
      <c r="Q418" s="68" t="s">
        <v>385</v>
      </c>
    </row>
    <row r="419" spans="1:17" s="3" customFormat="1" x14ac:dyDescent="0.2">
      <c r="A419" s="68"/>
      <c r="B419" s="68"/>
      <c r="C419" s="68"/>
      <c r="D419" s="68"/>
      <c r="E419" s="7" t="s">
        <v>28</v>
      </c>
      <c r="F419" s="18">
        <v>0</v>
      </c>
      <c r="G419" s="18">
        <v>0</v>
      </c>
      <c r="H419" s="18">
        <v>40000</v>
      </c>
      <c r="I419" s="18">
        <v>40000</v>
      </c>
      <c r="J419" s="18">
        <v>28000</v>
      </c>
      <c r="K419" s="18">
        <v>28000</v>
      </c>
      <c r="L419" s="18">
        <v>20000</v>
      </c>
      <c r="M419" s="18">
        <v>20000</v>
      </c>
      <c r="N419" s="18">
        <v>20000</v>
      </c>
      <c r="O419" s="18">
        <v>20000</v>
      </c>
      <c r="P419" s="18">
        <v>216000</v>
      </c>
      <c r="Q419" s="68"/>
    </row>
    <row r="420" spans="1:17" s="3" customFormat="1" x14ac:dyDescent="0.2">
      <c r="A420" s="68"/>
      <c r="B420" s="68"/>
      <c r="C420" s="68"/>
      <c r="D420" s="68"/>
      <c r="E420" s="7" t="s">
        <v>29</v>
      </c>
      <c r="F420" s="18">
        <v>0</v>
      </c>
      <c r="G420" s="18">
        <v>0</v>
      </c>
      <c r="H420" s="18">
        <v>10000</v>
      </c>
      <c r="I420" s="18">
        <v>10000</v>
      </c>
      <c r="J420" s="18">
        <v>7000</v>
      </c>
      <c r="K420" s="18">
        <v>7000</v>
      </c>
      <c r="L420" s="18">
        <v>5000</v>
      </c>
      <c r="M420" s="18">
        <v>5000</v>
      </c>
      <c r="N420" s="18">
        <v>5000</v>
      </c>
      <c r="O420" s="18">
        <v>5000</v>
      </c>
      <c r="P420" s="18">
        <v>54000</v>
      </c>
      <c r="Q420" s="68"/>
    </row>
    <row r="421" spans="1:17" s="3" customFormat="1" x14ac:dyDescent="0.2">
      <c r="A421" s="68"/>
      <c r="B421" s="68"/>
      <c r="C421" s="68"/>
      <c r="D421" s="68"/>
      <c r="E421" s="7" t="s">
        <v>30</v>
      </c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v>0</v>
      </c>
      <c r="P421" s="18">
        <v>0</v>
      </c>
      <c r="Q421" s="68"/>
    </row>
    <row r="422" spans="1:17" s="3" customFormat="1" x14ac:dyDescent="0.2">
      <c r="A422" s="68"/>
      <c r="B422" s="68"/>
      <c r="C422" s="68"/>
      <c r="D422" s="68"/>
      <c r="E422" s="52" t="s">
        <v>324</v>
      </c>
      <c r="F422" s="18">
        <v>0</v>
      </c>
      <c r="G422" s="18">
        <v>0</v>
      </c>
      <c r="H422" s="18">
        <v>0</v>
      </c>
      <c r="I422" s="18">
        <v>0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0</v>
      </c>
      <c r="P422" s="18">
        <v>0</v>
      </c>
      <c r="Q422" s="68"/>
    </row>
    <row r="423" spans="1:17" s="3" customFormat="1" x14ac:dyDescent="0.2">
      <c r="A423" s="68" t="s">
        <v>434</v>
      </c>
      <c r="B423" s="68" t="s">
        <v>313</v>
      </c>
      <c r="C423" s="68" t="s">
        <v>24</v>
      </c>
      <c r="D423" s="68"/>
      <c r="E423" s="7" t="s">
        <v>31</v>
      </c>
      <c r="F423" s="18">
        <f>F431</f>
        <v>25186.7</v>
      </c>
      <c r="G423" s="18">
        <f t="shared" ref="G423:P423" si="96">G431</f>
        <v>25909</v>
      </c>
      <c r="H423" s="18">
        <f t="shared" si="96"/>
        <v>26344.7</v>
      </c>
      <c r="I423" s="18">
        <f t="shared" si="96"/>
        <v>27293.1</v>
      </c>
      <c r="J423" s="18">
        <f t="shared" si="96"/>
        <v>28166.5</v>
      </c>
      <c r="K423" s="18">
        <f t="shared" si="96"/>
        <v>28955.200000000001</v>
      </c>
      <c r="L423" s="18">
        <f t="shared" si="96"/>
        <v>29736.9</v>
      </c>
      <c r="M423" s="18">
        <f t="shared" si="96"/>
        <v>30539.8</v>
      </c>
      <c r="N423" s="18">
        <f t="shared" si="96"/>
        <v>31303.3</v>
      </c>
      <c r="O423" s="18">
        <f t="shared" si="96"/>
        <v>32023.3</v>
      </c>
      <c r="P423" s="18">
        <f t="shared" si="96"/>
        <v>285458.5</v>
      </c>
      <c r="Q423" s="65" t="s">
        <v>27</v>
      </c>
    </row>
    <row r="424" spans="1:17" s="3" customFormat="1" x14ac:dyDescent="0.2">
      <c r="A424" s="68"/>
      <c r="B424" s="68"/>
      <c r="C424" s="68"/>
      <c r="D424" s="68"/>
      <c r="E424" s="7" t="s">
        <v>28</v>
      </c>
      <c r="F424" s="18">
        <f t="shared" ref="F424:P424" si="97">F432</f>
        <v>0</v>
      </c>
      <c r="G424" s="18">
        <f t="shared" si="97"/>
        <v>0</v>
      </c>
      <c r="H424" s="18">
        <f t="shared" si="97"/>
        <v>0</v>
      </c>
      <c r="I424" s="18">
        <f t="shared" si="97"/>
        <v>0</v>
      </c>
      <c r="J424" s="18">
        <f t="shared" si="97"/>
        <v>0</v>
      </c>
      <c r="K424" s="18">
        <f t="shared" si="97"/>
        <v>0</v>
      </c>
      <c r="L424" s="18">
        <f t="shared" si="97"/>
        <v>0</v>
      </c>
      <c r="M424" s="18">
        <f t="shared" si="97"/>
        <v>0</v>
      </c>
      <c r="N424" s="18">
        <f t="shared" si="97"/>
        <v>0</v>
      </c>
      <c r="O424" s="18">
        <f t="shared" si="97"/>
        <v>0</v>
      </c>
      <c r="P424" s="18">
        <f t="shared" si="97"/>
        <v>0</v>
      </c>
      <c r="Q424" s="65"/>
    </row>
    <row r="425" spans="1:17" s="3" customFormat="1" x14ac:dyDescent="0.2">
      <c r="A425" s="68"/>
      <c r="B425" s="68"/>
      <c r="C425" s="68"/>
      <c r="D425" s="68"/>
      <c r="E425" s="7" t="s">
        <v>29</v>
      </c>
      <c r="F425" s="18">
        <f t="shared" ref="F425:P425" si="98">F433</f>
        <v>25186.7</v>
      </c>
      <c r="G425" s="18">
        <f t="shared" si="98"/>
        <v>25909</v>
      </c>
      <c r="H425" s="18">
        <f t="shared" si="98"/>
        <v>26344.7</v>
      </c>
      <c r="I425" s="18">
        <f t="shared" si="98"/>
        <v>27293.1</v>
      </c>
      <c r="J425" s="18">
        <f t="shared" si="98"/>
        <v>28166.5</v>
      </c>
      <c r="K425" s="18">
        <f t="shared" si="98"/>
        <v>28955.200000000001</v>
      </c>
      <c r="L425" s="18">
        <f t="shared" si="98"/>
        <v>29736.9</v>
      </c>
      <c r="M425" s="18">
        <f t="shared" si="98"/>
        <v>30539.8</v>
      </c>
      <c r="N425" s="18">
        <f t="shared" si="98"/>
        <v>31303.3</v>
      </c>
      <c r="O425" s="18">
        <f t="shared" si="98"/>
        <v>32023.3</v>
      </c>
      <c r="P425" s="18">
        <f t="shared" si="98"/>
        <v>285458.5</v>
      </c>
      <c r="Q425" s="65"/>
    </row>
    <row r="426" spans="1:17" s="3" customFormat="1" x14ac:dyDescent="0.2">
      <c r="A426" s="68"/>
      <c r="B426" s="68"/>
      <c r="C426" s="68"/>
      <c r="D426" s="68"/>
      <c r="E426" s="7" t="s">
        <v>30</v>
      </c>
      <c r="F426" s="18">
        <f t="shared" ref="F426:P426" si="99">F434</f>
        <v>0</v>
      </c>
      <c r="G426" s="18">
        <f t="shared" si="99"/>
        <v>0</v>
      </c>
      <c r="H426" s="18">
        <f t="shared" si="99"/>
        <v>0</v>
      </c>
      <c r="I426" s="18">
        <f t="shared" si="99"/>
        <v>0</v>
      </c>
      <c r="J426" s="18">
        <f t="shared" si="99"/>
        <v>0</v>
      </c>
      <c r="K426" s="18">
        <f t="shared" si="99"/>
        <v>0</v>
      </c>
      <c r="L426" s="18">
        <f t="shared" si="99"/>
        <v>0</v>
      </c>
      <c r="M426" s="18">
        <f t="shared" si="99"/>
        <v>0</v>
      </c>
      <c r="N426" s="18">
        <f t="shared" si="99"/>
        <v>0</v>
      </c>
      <c r="O426" s="18">
        <f t="shared" si="99"/>
        <v>0</v>
      </c>
      <c r="P426" s="18">
        <f t="shared" si="99"/>
        <v>0</v>
      </c>
      <c r="Q426" s="65"/>
    </row>
    <row r="427" spans="1:17" s="3" customFormat="1" x14ac:dyDescent="0.2">
      <c r="A427" s="68"/>
      <c r="B427" s="68"/>
      <c r="C427" s="68"/>
      <c r="D427" s="68"/>
      <c r="E427" s="52" t="s">
        <v>324</v>
      </c>
      <c r="F427" s="18">
        <f t="shared" ref="F427:P427" si="100">F435</f>
        <v>0</v>
      </c>
      <c r="G427" s="18">
        <f t="shared" si="100"/>
        <v>0</v>
      </c>
      <c r="H427" s="18">
        <f t="shared" si="100"/>
        <v>0</v>
      </c>
      <c r="I427" s="18">
        <f t="shared" si="100"/>
        <v>0</v>
      </c>
      <c r="J427" s="18">
        <f t="shared" si="100"/>
        <v>0</v>
      </c>
      <c r="K427" s="18">
        <f t="shared" si="100"/>
        <v>0</v>
      </c>
      <c r="L427" s="18">
        <f t="shared" si="100"/>
        <v>0</v>
      </c>
      <c r="M427" s="18">
        <f t="shared" si="100"/>
        <v>0</v>
      </c>
      <c r="N427" s="18">
        <f t="shared" si="100"/>
        <v>0</v>
      </c>
      <c r="O427" s="18">
        <f t="shared" si="100"/>
        <v>0</v>
      </c>
      <c r="P427" s="18">
        <f t="shared" si="100"/>
        <v>0</v>
      </c>
      <c r="Q427" s="65"/>
    </row>
    <row r="428" spans="1:17" s="3" customFormat="1" x14ac:dyDescent="0.2">
      <c r="A428" s="52"/>
      <c r="B428" s="79" t="s">
        <v>126</v>
      </c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1"/>
    </row>
    <row r="429" spans="1:17" s="3" customFormat="1" x14ac:dyDescent="0.2">
      <c r="A429" s="52"/>
      <c r="B429" s="79" t="s">
        <v>268</v>
      </c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1"/>
    </row>
    <row r="430" spans="1:17" s="3" customFormat="1" x14ac:dyDescent="0.2">
      <c r="A430" s="52"/>
      <c r="B430" s="79" t="s">
        <v>274</v>
      </c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1"/>
    </row>
    <row r="431" spans="1:17" s="3" customFormat="1" ht="51" customHeight="1" x14ac:dyDescent="0.2">
      <c r="A431" s="68" t="s">
        <v>16</v>
      </c>
      <c r="B431" s="68" t="s">
        <v>119</v>
      </c>
      <c r="C431" s="68" t="s">
        <v>24</v>
      </c>
      <c r="D431" s="68"/>
      <c r="E431" s="7" t="s">
        <v>31</v>
      </c>
      <c r="F431" s="18">
        <v>25186.7</v>
      </c>
      <c r="G431" s="18">
        <v>25909</v>
      </c>
      <c r="H431" s="18">
        <v>26344.7</v>
      </c>
      <c r="I431" s="18">
        <v>27293.1</v>
      </c>
      <c r="J431" s="18">
        <v>28166.5</v>
      </c>
      <c r="K431" s="18">
        <v>28955.200000000001</v>
      </c>
      <c r="L431" s="18">
        <v>29736.9</v>
      </c>
      <c r="M431" s="18">
        <v>30539.8</v>
      </c>
      <c r="N431" s="18">
        <v>31303.3</v>
      </c>
      <c r="O431" s="18">
        <v>32023.3</v>
      </c>
      <c r="P431" s="18">
        <v>285458.5</v>
      </c>
      <c r="Q431" s="60" t="s">
        <v>386</v>
      </c>
    </row>
    <row r="432" spans="1:17" s="3" customFormat="1" x14ac:dyDescent="0.2">
      <c r="A432" s="68"/>
      <c r="B432" s="68"/>
      <c r="C432" s="68"/>
      <c r="D432" s="68"/>
      <c r="E432" s="7" t="s">
        <v>28</v>
      </c>
      <c r="F432" s="18">
        <v>0</v>
      </c>
      <c r="G432" s="18">
        <v>0</v>
      </c>
      <c r="H432" s="18">
        <v>0</v>
      </c>
      <c r="I432" s="18">
        <v>0</v>
      </c>
      <c r="J432" s="18">
        <v>0</v>
      </c>
      <c r="K432" s="18">
        <v>0</v>
      </c>
      <c r="L432" s="18">
        <v>0</v>
      </c>
      <c r="M432" s="18">
        <v>0</v>
      </c>
      <c r="N432" s="18">
        <v>0</v>
      </c>
      <c r="O432" s="18">
        <v>0</v>
      </c>
      <c r="P432" s="18">
        <v>0</v>
      </c>
      <c r="Q432" s="61"/>
    </row>
    <row r="433" spans="1:17" s="3" customFormat="1" x14ac:dyDescent="0.2">
      <c r="A433" s="68"/>
      <c r="B433" s="68"/>
      <c r="C433" s="68"/>
      <c r="D433" s="68"/>
      <c r="E433" s="7" t="s">
        <v>29</v>
      </c>
      <c r="F433" s="18">
        <v>25186.7</v>
      </c>
      <c r="G433" s="18">
        <v>25909</v>
      </c>
      <c r="H433" s="18">
        <v>26344.7</v>
      </c>
      <c r="I433" s="18">
        <v>27293.1</v>
      </c>
      <c r="J433" s="18">
        <v>28166.5</v>
      </c>
      <c r="K433" s="18">
        <v>28955.200000000001</v>
      </c>
      <c r="L433" s="18">
        <v>29736.9</v>
      </c>
      <c r="M433" s="18">
        <v>30539.8</v>
      </c>
      <c r="N433" s="18">
        <v>31303.3</v>
      </c>
      <c r="O433" s="18">
        <v>32023.3</v>
      </c>
      <c r="P433" s="18">
        <f>F433+G433+H433+I433+J433+K433+L433+M433+N433+O433</f>
        <v>285458.5</v>
      </c>
      <c r="Q433" s="61"/>
    </row>
    <row r="434" spans="1:17" s="3" customFormat="1" x14ac:dyDescent="0.2">
      <c r="A434" s="68"/>
      <c r="B434" s="68"/>
      <c r="C434" s="68"/>
      <c r="D434" s="68"/>
      <c r="E434" s="7" t="s">
        <v>30</v>
      </c>
      <c r="F434" s="18">
        <v>0</v>
      </c>
      <c r="G434" s="18">
        <v>0</v>
      </c>
      <c r="H434" s="18">
        <v>0</v>
      </c>
      <c r="I434" s="18">
        <v>0</v>
      </c>
      <c r="J434" s="18">
        <v>0</v>
      </c>
      <c r="K434" s="18">
        <v>0</v>
      </c>
      <c r="L434" s="18">
        <v>0</v>
      </c>
      <c r="M434" s="18">
        <v>0</v>
      </c>
      <c r="N434" s="18">
        <v>0</v>
      </c>
      <c r="O434" s="18">
        <v>0</v>
      </c>
      <c r="P434" s="18">
        <v>0</v>
      </c>
      <c r="Q434" s="61"/>
    </row>
    <row r="435" spans="1:17" s="3" customFormat="1" ht="33.75" customHeight="1" x14ac:dyDescent="0.2">
      <c r="A435" s="68"/>
      <c r="B435" s="68"/>
      <c r="C435" s="68"/>
      <c r="D435" s="68"/>
      <c r="E435" s="52" t="s">
        <v>324</v>
      </c>
      <c r="F435" s="18">
        <v>0</v>
      </c>
      <c r="G435" s="18">
        <v>0</v>
      </c>
      <c r="H435" s="18">
        <v>0</v>
      </c>
      <c r="I435" s="18">
        <v>0</v>
      </c>
      <c r="J435" s="18">
        <v>0</v>
      </c>
      <c r="K435" s="18">
        <v>0</v>
      </c>
      <c r="L435" s="18">
        <v>0</v>
      </c>
      <c r="M435" s="18">
        <v>0</v>
      </c>
      <c r="N435" s="18">
        <v>0</v>
      </c>
      <c r="O435" s="18">
        <v>0</v>
      </c>
      <c r="P435" s="18">
        <v>0</v>
      </c>
      <c r="Q435" s="62"/>
    </row>
    <row r="436" spans="1:17" s="3" customFormat="1" x14ac:dyDescent="0.2">
      <c r="A436" s="16"/>
      <c r="B436" s="16"/>
      <c r="C436" s="1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0"/>
    </row>
    <row r="437" spans="1:17" s="3" customFormat="1" x14ac:dyDescent="0.2">
      <c r="A437" s="17"/>
      <c r="B437" s="16"/>
      <c r="C437" s="1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0"/>
    </row>
    <row r="438" spans="1:17" s="3" customFormat="1" x14ac:dyDescent="0.2">
      <c r="A438" s="2"/>
      <c r="B438" s="2"/>
      <c r="C438" s="2"/>
      <c r="D438" s="2"/>
      <c r="E438" s="2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6"/>
    </row>
    <row r="439" spans="1:17" s="3" customFormat="1" x14ac:dyDescent="0.2">
      <c r="A439" s="2"/>
      <c r="B439" s="2"/>
      <c r="C439" s="2"/>
      <c r="D439" s="2"/>
      <c r="E439" s="2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6"/>
    </row>
    <row r="440" spans="1:17" s="3" customFormat="1" x14ac:dyDescent="0.2">
      <c r="A440" s="2"/>
      <c r="B440" s="2"/>
      <c r="C440" s="2"/>
      <c r="D440" s="2"/>
      <c r="E440" s="2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6"/>
    </row>
    <row r="441" spans="1:17" s="3" customFormat="1" x14ac:dyDescent="0.2">
      <c r="A441" s="2"/>
      <c r="B441" s="2"/>
      <c r="C441" s="2"/>
      <c r="D441" s="2"/>
      <c r="E441" s="2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 s="3" customFormat="1" x14ac:dyDescent="0.2">
      <c r="A442" s="2"/>
      <c r="B442" s="2"/>
      <c r="C442" s="2"/>
      <c r="D442" s="2"/>
      <c r="E442" s="2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 s="3" customFormat="1" x14ac:dyDescent="0.2">
      <c r="A443" s="2"/>
      <c r="B443" s="56"/>
      <c r="C443" s="2"/>
      <c r="D443" s="2"/>
      <c r="E443" s="2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6"/>
    </row>
    <row r="444" spans="1:17" s="3" customFormat="1" x14ac:dyDescent="0.2">
      <c r="A444" s="2"/>
      <c r="B444" s="56"/>
      <c r="C444" s="2"/>
      <c r="D444" s="2"/>
      <c r="E444" s="2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6"/>
    </row>
    <row r="445" spans="1:17" s="3" customFormat="1" x14ac:dyDescent="0.2">
      <c r="A445" s="2"/>
      <c r="B445" s="56"/>
      <c r="C445" s="2"/>
      <c r="D445" s="2"/>
      <c r="E445" s="2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6"/>
    </row>
    <row r="446" spans="1:17" s="3" customFormat="1" x14ac:dyDescent="0.2">
      <c r="A446" s="2"/>
      <c r="B446" s="56"/>
      <c r="C446" s="2"/>
      <c r="D446" s="2"/>
      <c r="E446" s="2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6"/>
    </row>
    <row r="447" spans="1:17" s="3" customFormat="1" x14ac:dyDescent="0.2">
      <c r="A447" s="2"/>
      <c r="B447" s="56"/>
      <c r="C447" s="2"/>
      <c r="D447" s="2"/>
      <c r="E447" s="2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6"/>
    </row>
    <row r="448" spans="1:17" s="3" customFormat="1" x14ac:dyDescent="0.2">
      <c r="A448" s="2"/>
      <c r="B448" s="2"/>
      <c r="C448" s="2"/>
      <c r="D448" s="2"/>
      <c r="E448" s="2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6"/>
    </row>
    <row r="449" spans="1:17" s="3" customFormat="1" x14ac:dyDescent="0.2">
      <c r="A449" s="2"/>
      <c r="B449" s="2"/>
      <c r="C449" s="2"/>
      <c r="D449" s="2"/>
      <c r="E449" s="2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6"/>
    </row>
    <row r="450" spans="1:17" s="3" customFormat="1" x14ac:dyDescent="0.2">
      <c r="A450" s="2"/>
      <c r="B450" s="2"/>
      <c r="C450" s="2"/>
      <c r="D450" s="2"/>
      <c r="E450" s="2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6"/>
    </row>
    <row r="451" spans="1:17" s="3" customFormat="1" x14ac:dyDescent="0.2">
      <c r="A451" s="2"/>
      <c r="B451" s="2"/>
      <c r="C451" s="2"/>
      <c r="D451" s="2"/>
      <c r="E451" s="2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6"/>
    </row>
    <row r="452" spans="1:17" s="3" customFormat="1" x14ac:dyDescent="0.2">
      <c r="A452" s="2"/>
      <c r="B452" s="2"/>
      <c r="C452" s="2"/>
      <c r="D452" s="2"/>
      <c r="E452" s="2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6"/>
    </row>
    <row r="453" spans="1:17" s="3" customFormat="1" x14ac:dyDescent="0.2">
      <c r="A453" s="2"/>
      <c r="B453" s="56"/>
      <c r="C453" s="2"/>
      <c r="D453" s="2"/>
      <c r="E453" s="2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6"/>
    </row>
    <row r="454" spans="1:17" s="3" customFormat="1" x14ac:dyDescent="0.2">
      <c r="A454" s="2"/>
      <c r="B454" s="56"/>
      <c r="C454" s="2"/>
      <c r="D454" s="2"/>
      <c r="E454" s="2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6"/>
    </row>
    <row r="455" spans="1:17" s="3" customFormat="1" x14ac:dyDescent="0.2">
      <c r="A455" s="2"/>
      <c r="B455" s="56"/>
      <c r="C455" s="2"/>
      <c r="D455" s="2"/>
      <c r="E455" s="2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6"/>
    </row>
    <row r="456" spans="1:17" s="3" customFormat="1" x14ac:dyDescent="0.2">
      <c r="A456" s="2"/>
      <c r="B456" s="56"/>
      <c r="C456" s="2"/>
      <c r="D456" s="2"/>
      <c r="E456" s="2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6"/>
    </row>
    <row r="457" spans="1:17" s="3" customFormat="1" x14ac:dyDescent="0.2">
      <c r="A457" s="2"/>
      <c r="B457" s="56"/>
      <c r="C457" s="2"/>
      <c r="D457" s="2"/>
      <c r="E457" s="2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6"/>
    </row>
    <row r="458" spans="1:17" s="3" customFormat="1" x14ac:dyDescent="0.2">
      <c r="A458" s="57"/>
      <c r="B458" s="57"/>
      <c r="C458" s="57"/>
      <c r="Q458" s="45"/>
    </row>
    <row r="459" spans="1:17" s="3" customFormat="1" x14ac:dyDescent="0.2">
      <c r="A459" s="57"/>
      <c r="B459" s="57"/>
      <c r="C459" s="57"/>
      <c r="Q459" s="45"/>
    </row>
  </sheetData>
  <mergeCells count="420">
    <mergeCell ref="A302:A306"/>
    <mergeCell ref="B302:B306"/>
    <mergeCell ref="C302:C306"/>
    <mergeCell ref="D290:D294"/>
    <mergeCell ref="Q290:Q294"/>
    <mergeCell ref="A296:A300"/>
    <mergeCell ref="D327:D331"/>
    <mergeCell ref="Q327:Q331"/>
    <mergeCell ref="Q14:Q18"/>
    <mergeCell ref="Q24:Q28"/>
    <mergeCell ref="C14:C18"/>
    <mergeCell ref="C19:C23"/>
    <mergeCell ref="C24:C28"/>
    <mergeCell ref="D19:D23"/>
    <mergeCell ref="D24:D28"/>
    <mergeCell ref="D296:D300"/>
    <mergeCell ref="A290:A294"/>
    <mergeCell ref="B290:B294"/>
    <mergeCell ref="B217:Q217"/>
    <mergeCell ref="B218:B222"/>
    <mergeCell ref="B228:B232"/>
    <mergeCell ref="D280:D284"/>
    <mergeCell ref="Q280:Q284"/>
    <mergeCell ref="D256:D260"/>
    <mergeCell ref="Q350:Q354"/>
    <mergeCell ref="Q360:Q364"/>
    <mergeCell ref="Q386:Q390"/>
    <mergeCell ref="Q397:Q401"/>
    <mergeCell ref="B402:Q402"/>
    <mergeCell ref="A392:A396"/>
    <mergeCell ref="C392:C396"/>
    <mergeCell ref="D392:D396"/>
    <mergeCell ref="B391:Q391"/>
    <mergeCell ref="A386:A390"/>
    <mergeCell ref="B386:B390"/>
    <mergeCell ref="C386:C390"/>
    <mergeCell ref="A381:A385"/>
    <mergeCell ref="B381:B385"/>
    <mergeCell ref="C381:C385"/>
    <mergeCell ref="D381:D385"/>
    <mergeCell ref="Q381:Q385"/>
    <mergeCell ref="A376:A380"/>
    <mergeCell ref="B376:B380"/>
    <mergeCell ref="C376:C380"/>
    <mergeCell ref="D365:D369"/>
    <mergeCell ref="A371:A375"/>
    <mergeCell ref="B371:B375"/>
    <mergeCell ref="C371:C375"/>
    <mergeCell ref="Q345:Q349"/>
    <mergeCell ref="Q365:Q369"/>
    <mergeCell ref="B278:Q278"/>
    <mergeCell ref="B279:Q279"/>
    <mergeCell ref="B295:Q295"/>
    <mergeCell ref="B301:Q301"/>
    <mergeCell ref="D408:D412"/>
    <mergeCell ref="Q392:Q396"/>
    <mergeCell ref="D376:D380"/>
    <mergeCell ref="Q376:Q380"/>
    <mergeCell ref="D355:D359"/>
    <mergeCell ref="Q355:Q359"/>
    <mergeCell ref="C332:C336"/>
    <mergeCell ref="D332:D336"/>
    <mergeCell ref="Q332:Q336"/>
    <mergeCell ref="D302:D306"/>
    <mergeCell ref="B337:Q337"/>
    <mergeCell ref="Q296:Q300"/>
    <mergeCell ref="C408:C412"/>
    <mergeCell ref="Q302:Q306"/>
    <mergeCell ref="D386:D390"/>
    <mergeCell ref="B392:B396"/>
    <mergeCell ref="B296:B300"/>
    <mergeCell ref="C296:C300"/>
    <mergeCell ref="B89:Q89"/>
    <mergeCell ref="B111:Q111"/>
    <mergeCell ref="B112:Q112"/>
    <mergeCell ref="B138:Q138"/>
    <mergeCell ref="B149:Q149"/>
    <mergeCell ref="B165:Q165"/>
    <mergeCell ref="B110:Q110"/>
    <mergeCell ref="B187:Q187"/>
    <mergeCell ref="B238:Q238"/>
    <mergeCell ref="Q182:Q186"/>
    <mergeCell ref="D171:D175"/>
    <mergeCell ref="Q171:Q175"/>
    <mergeCell ref="D144:D148"/>
    <mergeCell ref="Q144:Q148"/>
    <mergeCell ref="D123:D127"/>
    <mergeCell ref="Q123:Q127"/>
    <mergeCell ref="D100:D104"/>
    <mergeCell ref="Q100:Q104"/>
    <mergeCell ref="B277:Q277"/>
    <mergeCell ref="Q228:Q232"/>
    <mergeCell ref="Q256:Q260"/>
    <mergeCell ref="D246:D250"/>
    <mergeCell ref="Q246:Q250"/>
    <mergeCell ref="D207:D211"/>
    <mergeCell ref="Q207:Q211"/>
    <mergeCell ref="D267:D271"/>
    <mergeCell ref="Q267:Q271"/>
    <mergeCell ref="B261:Q261"/>
    <mergeCell ref="Q233:Q237"/>
    <mergeCell ref="Q218:Q222"/>
    <mergeCell ref="A431:A435"/>
    <mergeCell ref="B431:B435"/>
    <mergeCell ref="C431:C435"/>
    <mergeCell ref="D418:D422"/>
    <mergeCell ref="Q418:Q422"/>
    <mergeCell ref="A423:A427"/>
    <mergeCell ref="B423:B427"/>
    <mergeCell ref="C423:C427"/>
    <mergeCell ref="D423:D427"/>
    <mergeCell ref="Q423:Q427"/>
    <mergeCell ref="A418:A422"/>
    <mergeCell ref="B418:B422"/>
    <mergeCell ref="C418:C422"/>
    <mergeCell ref="D431:D435"/>
    <mergeCell ref="Q431:Q435"/>
    <mergeCell ref="B428:Q428"/>
    <mergeCell ref="B429:Q429"/>
    <mergeCell ref="B430:Q430"/>
    <mergeCell ref="A413:A417"/>
    <mergeCell ref="B413:B417"/>
    <mergeCell ref="C413:C417"/>
    <mergeCell ref="D413:D417"/>
    <mergeCell ref="A408:A412"/>
    <mergeCell ref="B408:B412"/>
    <mergeCell ref="Q408:Q412"/>
    <mergeCell ref="Q413:Q417"/>
    <mergeCell ref="A397:A401"/>
    <mergeCell ref="B397:B401"/>
    <mergeCell ref="C397:C401"/>
    <mergeCell ref="D397:D401"/>
    <mergeCell ref="A403:A407"/>
    <mergeCell ref="B403:B407"/>
    <mergeCell ref="C403:C407"/>
    <mergeCell ref="D403:D407"/>
    <mergeCell ref="Q403:Q407"/>
    <mergeCell ref="D371:D375"/>
    <mergeCell ref="Q371:Q375"/>
    <mergeCell ref="B370:Q370"/>
    <mergeCell ref="A365:A369"/>
    <mergeCell ref="B365:B369"/>
    <mergeCell ref="C365:C369"/>
    <mergeCell ref="A360:A364"/>
    <mergeCell ref="B360:B364"/>
    <mergeCell ref="C360:C364"/>
    <mergeCell ref="D360:D364"/>
    <mergeCell ref="A355:A359"/>
    <mergeCell ref="B355:B359"/>
    <mergeCell ref="C355:C359"/>
    <mergeCell ref="D345:D349"/>
    <mergeCell ref="A350:A354"/>
    <mergeCell ref="B350:B354"/>
    <mergeCell ref="C350:C354"/>
    <mergeCell ref="D350:D354"/>
    <mergeCell ref="A345:A349"/>
    <mergeCell ref="B345:B349"/>
    <mergeCell ref="C345:C349"/>
    <mergeCell ref="A340:A344"/>
    <mergeCell ref="B340:B344"/>
    <mergeCell ref="C340:C344"/>
    <mergeCell ref="D340:D344"/>
    <mergeCell ref="B338:Q338"/>
    <mergeCell ref="B339:Q339"/>
    <mergeCell ref="Q307:Q311"/>
    <mergeCell ref="A312:A336"/>
    <mergeCell ref="B312:B336"/>
    <mergeCell ref="C312:C316"/>
    <mergeCell ref="D312:D316"/>
    <mergeCell ref="Q312:Q316"/>
    <mergeCell ref="C317:C321"/>
    <mergeCell ref="D317:D321"/>
    <mergeCell ref="Q317:Q321"/>
    <mergeCell ref="C322:C326"/>
    <mergeCell ref="D322:D326"/>
    <mergeCell ref="Q322:Q326"/>
    <mergeCell ref="A307:A311"/>
    <mergeCell ref="B307:B311"/>
    <mergeCell ref="C307:C311"/>
    <mergeCell ref="D307:D311"/>
    <mergeCell ref="Q340:Q344"/>
    <mergeCell ref="C327:C331"/>
    <mergeCell ref="C290:C294"/>
    <mergeCell ref="A285:A289"/>
    <mergeCell ref="B285:B289"/>
    <mergeCell ref="C285:C289"/>
    <mergeCell ref="D285:D289"/>
    <mergeCell ref="Q285:Q289"/>
    <mergeCell ref="A280:A284"/>
    <mergeCell ref="B280:B284"/>
    <mergeCell ref="C280:C284"/>
    <mergeCell ref="A272:A276"/>
    <mergeCell ref="B272:B276"/>
    <mergeCell ref="C272:C276"/>
    <mergeCell ref="D272:D276"/>
    <mergeCell ref="Q272:Q276"/>
    <mergeCell ref="A267:A271"/>
    <mergeCell ref="B267:B271"/>
    <mergeCell ref="C267:C271"/>
    <mergeCell ref="A262:A266"/>
    <mergeCell ref="B262:B266"/>
    <mergeCell ref="C262:C266"/>
    <mergeCell ref="D262:D266"/>
    <mergeCell ref="Q262:Q266"/>
    <mergeCell ref="A256:A260"/>
    <mergeCell ref="B256:B260"/>
    <mergeCell ref="C256:C260"/>
    <mergeCell ref="A251:A255"/>
    <mergeCell ref="B251:B255"/>
    <mergeCell ref="C251:C255"/>
    <mergeCell ref="D251:D255"/>
    <mergeCell ref="Q251:Q255"/>
    <mergeCell ref="A246:A250"/>
    <mergeCell ref="B246:B250"/>
    <mergeCell ref="C246:C250"/>
    <mergeCell ref="A241:A245"/>
    <mergeCell ref="B241:B245"/>
    <mergeCell ref="C241:C245"/>
    <mergeCell ref="D241:D245"/>
    <mergeCell ref="Q241:Q245"/>
    <mergeCell ref="B239:Q239"/>
    <mergeCell ref="B240:Q240"/>
    <mergeCell ref="A228:A232"/>
    <mergeCell ref="C228:C232"/>
    <mergeCell ref="D228:D232"/>
    <mergeCell ref="A233:A237"/>
    <mergeCell ref="B233:B237"/>
    <mergeCell ref="C233:C237"/>
    <mergeCell ref="D233:D237"/>
    <mergeCell ref="A223:A227"/>
    <mergeCell ref="B223:B227"/>
    <mergeCell ref="C223:C227"/>
    <mergeCell ref="D223:D227"/>
    <mergeCell ref="Q223:Q227"/>
    <mergeCell ref="A218:A222"/>
    <mergeCell ref="C218:C222"/>
    <mergeCell ref="D218:D222"/>
    <mergeCell ref="A212:A216"/>
    <mergeCell ref="B212:B216"/>
    <mergeCell ref="C212:C216"/>
    <mergeCell ref="D212:D216"/>
    <mergeCell ref="Q212:Q216"/>
    <mergeCell ref="A207:A211"/>
    <mergeCell ref="B207:B211"/>
    <mergeCell ref="C207:C211"/>
    <mergeCell ref="D195:D199"/>
    <mergeCell ref="Q195:Q199"/>
    <mergeCell ref="A201:A205"/>
    <mergeCell ref="B201:B205"/>
    <mergeCell ref="C201:C205"/>
    <mergeCell ref="D201:D205"/>
    <mergeCell ref="Q201:Q205"/>
    <mergeCell ref="B200:Q200"/>
    <mergeCell ref="A195:A199"/>
    <mergeCell ref="B195:B199"/>
    <mergeCell ref="C195:C199"/>
    <mergeCell ref="B206:Q206"/>
    <mergeCell ref="A190:A194"/>
    <mergeCell ref="B190:B194"/>
    <mergeCell ref="C190:C194"/>
    <mergeCell ref="D190:D194"/>
    <mergeCell ref="Q190:Q194"/>
    <mergeCell ref="B188:Q188"/>
    <mergeCell ref="B189:Q189"/>
    <mergeCell ref="A182:A186"/>
    <mergeCell ref="B182:B186"/>
    <mergeCell ref="C182:C186"/>
    <mergeCell ref="D182:D186"/>
    <mergeCell ref="A177:A181"/>
    <mergeCell ref="B177:B181"/>
    <mergeCell ref="C177:C181"/>
    <mergeCell ref="D177:D181"/>
    <mergeCell ref="Q177:Q181"/>
    <mergeCell ref="B176:Q176"/>
    <mergeCell ref="A171:A175"/>
    <mergeCell ref="B171:B175"/>
    <mergeCell ref="C171:C175"/>
    <mergeCell ref="A166:A170"/>
    <mergeCell ref="B166:B170"/>
    <mergeCell ref="C166:C170"/>
    <mergeCell ref="D166:D170"/>
    <mergeCell ref="Q166:Q170"/>
    <mergeCell ref="D155:D159"/>
    <mergeCell ref="Q155:Q159"/>
    <mergeCell ref="A160:A164"/>
    <mergeCell ref="B160:B164"/>
    <mergeCell ref="C160:C164"/>
    <mergeCell ref="D160:D164"/>
    <mergeCell ref="Q160:Q164"/>
    <mergeCell ref="A155:A159"/>
    <mergeCell ref="B155:B159"/>
    <mergeCell ref="C155:C159"/>
    <mergeCell ref="A150:A154"/>
    <mergeCell ref="B150:B154"/>
    <mergeCell ref="C150:C154"/>
    <mergeCell ref="D150:D154"/>
    <mergeCell ref="Q150:Q154"/>
    <mergeCell ref="A144:A148"/>
    <mergeCell ref="B144:B148"/>
    <mergeCell ref="C144:C148"/>
    <mergeCell ref="D133:D137"/>
    <mergeCell ref="Q133:Q137"/>
    <mergeCell ref="A139:A143"/>
    <mergeCell ref="B139:B143"/>
    <mergeCell ref="C139:C143"/>
    <mergeCell ref="D139:D143"/>
    <mergeCell ref="Q139:Q143"/>
    <mergeCell ref="A133:A137"/>
    <mergeCell ref="B133:B137"/>
    <mergeCell ref="C133:C137"/>
    <mergeCell ref="A128:A132"/>
    <mergeCell ref="B128:B132"/>
    <mergeCell ref="C128:C132"/>
    <mergeCell ref="D128:D132"/>
    <mergeCell ref="Q128:Q132"/>
    <mergeCell ref="A123:A127"/>
    <mergeCell ref="B123:B127"/>
    <mergeCell ref="C123:C127"/>
    <mergeCell ref="D113:D117"/>
    <mergeCell ref="Q113:Q117"/>
    <mergeCell ref="A118:A122"/>
    <mergeCell ref="B118:B122"/>
    <mergeCell ref="C118:C122"/>
    <mergeCell ref="D118:D122"/>
    <mergeCell ref="Q118:Q122"/>
    <mergeCell ref="A113:A117"/>
    <mergeCell ref="B113:B117"/>
    <mergeCell ref="C113:C117"/>
    <mergeCell ref="A105:A109"/>
    <mergeCell ref="B105:B109"/>
    <mergeCell ref="C105:C109"/>
    <mergeCell ref="D105:D109"/>
    <mergeCell ref="Q105:Q109"/>
    <mergeCell ref="A100:A104"/>
    <mergeCell ref="B100:B104"/>
    <mergeCell ref="C100:C104"/>
    <mergeCell ref="D90:D94"/>
    <mergeCell ref="Q90:Q94"/>
    <mergeCell ref="A95:A99"/>
    <mergeCell ref="B95:B99"/>
    <mergeCell ref="C95:C99"/>
    <mergeCell ref="D95:D99"/>
    <mergeCell ref="Q95:Q99"/>
    <mergeCell ref="A90:A94"/>
    <mergeCell ref="B90:B94"/>
    <mergeCell ref="C90:C94"/>
    <mergeCell ref="D79:D83"/>
    <mergeCell ref="Q79:Q83"/>
    <mergeCell ref="A84:A88"/>
    <mergeCell ref="B84:B88"/>
    <mergeCell ref="C84:C88"/>
    <mergeCell ref="D84:D88"/>
    <mergeCell ref="Q84:Q88"/>
    <mergeCell ref="A79:A83"/>
    <mergeCell ref="B79:B83"/>
    <mergeCell ref="C79:C83"/>
    <mergeCell ref="D68:D72"/>
    <mergeCell ref="Q68:Q72"/>
    <mergeCell ref="A74:A78"/>
    <mergeCell ref="B74:B78"/>
    <mergeCell ref="C74:C78"/>
    <mergeCell ref="D74:D78"/>
    <mergeCell ref="Q74:Q78"/>
    <mergeCell ref="A68:A72"/>
    <mergeCell ref="B68:B72"/>
    <mergeCell ref="C68:C72"/>
    <mergeCell ref="B73:Q73"/>
    <mergeCell ref="D57:D61"/>
    <mergeCell ref="A63:A67"/>
    <mergeCell ref="B63:B67"/>
    <mergeCell ref="C63:C67"/>
    <mergeCell ref="D63:D67"/>
    <mergeCell ref="A57:A61"/>
    <mergeCell ref="B57:B61"/>
    <mergeCell ref="C57:C61"/>
    <mergeCell ref="Q47:Q51"/>
    <mergeCell ref="A52:A56"/>
    <mergeCell ref="B52:B56"/>
    <mergeCell ref="C52:C56"/>
    <mergeCell ref="D52:D56"/>
    <mergeCell ref="Q52:Q56"/>
    <mergeCell ref="Q57:Q61"/>
    <mergeCell ref="B62:Q62"/>
    <mergeCell ref="Q63:Q67"/>
    <mergeCell ref="D42:D46"/>
    <mergeCell ref="A47:A51"/>
    <mergeCell ref="B47:B51"/>
    <mergeCell ref="C47:C51"/>
    <mergeCell ref="D47:D51"/>
    <mergeCell ref="A42:A46"/>
    <mergeCell ref="B42:B46"/>
    <mergeCell ref="C42:C46"/>
    <mergeCell ref="D9:D13"/>
    <mergeCell ref="B40:Q40"/>
    <mergeCell ref="B41:Q41"/>
    <mergeCell ref="Q42:Q46"/>
    <mergeCell ref="B39:Q39"/>
    <mergeCell ref="Q9:Q13"/>
    <mergeCell ref="A34:A38"/>
    <mergeCell ref="B34:B38"/>
    <mergeCell ref="C34:C38"/>
    <mergeCell ref="D34:D38"/>
    <mergeCell ref="Q34:Q38"/>
    <mergeCell ref="C9:C13"/>
    <mergeCell ref="D14:D18"/>
    <mergeCell ref="C29:C33"/>
    <mergeCell ref="D29:D33"/>
    <mergeCell ref="Q19:Q23"/>
    <mergeCell ref="B9:B33"/>
    <mergeCell ref="A9:A33"/>
    <mergeCell ref="A4:Q4"/>
    <mergeCell ref="O1:Q1"/>
    <mergeCell ref="O3:Q3"/>
    <mergeCell ref="E6:E7"/>
    <mergeCell ref="F6:P6"/>
    <mergeCell ref="Q6:Q7"/>
    <mergeCell ref="A6:A7"/>
    <mergeCell ref="B6:B7"/>
    <mergeCell ref="C6:C7"/>
    <mergeCell ref="D6:D7"/>
  </mergeCells>
  <pageMargins left="0.31496062992125984" right="0.11811023622047245" top="0.74803149606299213" bottom="0.23622047244094491" header="0.31496062992125984" footer="0.31496062992125984"/>
  <pageSetup paperSize="9" scale="78" firstPageNumber="84" fitToHeight="83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5"/>
  <sheetViews>
    <sheetView workbookViewId="0">
      <selection activeCell="C3" sqref="C3"/>
    </sheetView>
  </sheetViews>
  <sheetFormatPr defaultRowHeight="12" x14ac:dyDescent="0.2"/>
  <cols>
    <col min="1" max="1" width="3.28515625" style="1" bestFit="1" customWidth="1"/>
    <col min="2" max="2" width="17.28515625" style="1" customWidth="1"/>
    <col min="3" max="3" width="28.42578125" style="1" customWidth="1"/>
    <col min="4" max="4" width="8.42578125" style="1" customWidth="1"/>
    <col min="5" max="5" width="7" style="21" bestFit="1" customWidth="1"/>
    <col min="6" max="15" width="5.7109375" style="21" bestFit="1" customWidth="1"/>
    <col min="16" max="16" width="31.42578125" style="20" customWidth="1"/>
    <col min="17" max="16384" width="9.140625" style="1"/>
  </cols>
  <sheetData>
    <row r="1" spans="1:18" x14ac:dyDescent="0.2">
      <c r="N1" s="63" t="s">
        <v>129</v>
      </c>
      <c r="O1" s="63"/>
      <c r="P1" s="63"/>
    </row>
    <row r="2" spans="1:18" x14ac:dyDescent="0.2"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8" ht="37.5" customHeight="1" x14ac:dyDescent="0.2">
      <c r="N3" s="64" t="s">
        <v>315</v>
      </c>
      <c r="O3" s="64"/>
      <c r="P3" s="64"/>
    </row>
    <row r="4" spans="1:18" x14ac:dyDescent="0.2">
      <c r="A4" s="63" t="s">
        <v>130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6" spans="1:18" ht="32.25" customHeight="1" x14ac:dyDescent="0.2">
      <c r="A6" s="65" t="s">
        <v>9</v>
      </c>
      <c r="B6" s="65" t="s">
        <v>131</v>
      </c>
      <c r="C6" s="65" t="s">
        <v>132</v>
      </c>
      <c r="D6" s="65" t="s">
        <v>133</v>
      </c>
      <c r="E6" s="65" t="s">
        <v>134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 t="s">
        <v>135</v>
      </c>
    </row>
    <row r="7" spans="1:18" ht="18.75" customHeight="1" x14ac:dyDescent="0.2">
      <c r="A7" s="65"/>
      <c r="B7" s="65"/>
      <c r="C7" s="65"/>
      <c r="D7" s="65"/>
      <c r="E7" s="26">
        <v>2014</v>
      </c>
      <c r="F7" s="26">
        <v>2016</v>
      </c>
      <c r="G7" s="26">
        <v>2017</v>
      </c>
      <c r="H7" s="26">
        <v>2018</v>
      </c>
      <c r="I7" s="26">
        <v>2019</v>
      </c>
      <c r="J7" s="26">
        <v>2020</v>
      </c>
      <c r="K7" s="26">
        <v>2021</v>
      </c>
      <c r="L7" s="26">
        <v>2022</v>
      </c>
      <c r="M7" s="26">
        <v>2023</v>
      </c>
      <c r="N7" s="26">
        <v>2024</v>
      </c>
      <c r="O7" s="26">
        <v>2025</v>
      </c>
      <c r="P7" s="65"/>
    </row>
    <row r="8" spans="1:18" x14ac:dyDescent="0.2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</row>
    <row r="9" spans="1:18" s="3" customFormat="1" ht="12" customHeight="1" x14ac:dyDescent="0.2">
      <c r="A9" s="22"/>
      <c r="B9" s="79" t="s">
        <v>317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</row>
    <row r="10" spans="1:18" s="3" customFormat="1" ht="12" customHeight="1" x14ac:dyDescent="0.2">
      <c r="A10" s="22"/>
      <c r="B10" s="79" t="s">
        <v>264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1"/>
    </row>
    <row r="11" spans="1:18" s="3" customFormat="1" ht="33.75" customHeight="1" x14ac:dyDescent="0.2">
      <c r="A11" s="22" t="s">
        <v>424</v>
      </c>
      <c r="B11" s="68" t="s">
        <v>136</v>
      </c>
      <c r="C11" s="52" t="s">
        <v>137</v>
      </c>
      <c r="D11" s="22" t="s">
        <v>138</v>
      </c>
      <c r="E11" s="22">
        <v>0</v>
      </c>
      <c r="F11" s="22">
        <v>102</v>
      </c>
      <c r="G11" s="22">
        <v>104.6</v>
      </c>
      <c r="H11" s="22">
        <v>107.8</v>
      </c>
      <c r="I11" s="22">
        <v>111.6</v>
      </c>
      <c r="J11" s="22">
        <v>115.8</v>
      </c>
      <c r="K11" s="22">
        <v>120.4</v>
      </c>
      <c r="L11" s="22">
        <v>125.5</v>
      </c>
      <c r="M11" s="22">
        <v>131</v>
      </c>
      <c r="N11" s="22">
        <v>137.30000000000001</v>
      </c>
      <c r="O11" s="22">
        <v>144.4</v>
      </c>
      <c r="P11" s="82" t="s">
        <v>269</v>
      </c>
    </row>
    <row r="12" spans="1:18" s="3" customFormat="1" ht="14.25" customHeight="1" x14ac:dyDescent="0.2">
      <c r="A12" s="65" t="s">
        <v>430</v>
      </c>
      <c r="B12" s="68"/>
      <c r="C12" s="68" t="s">
        <v>139</v>
      </c>
      <c r="D12" s="65" t="s">
        <v>138</v>
      </c>
      <c r="E12" s="65">
        <v>100</v>
      </c>
      <c r="F12" s="65">
        <v>100.1</v>
      </c>
      <c r="G12" s="65">
        <v>102</v>
      </c>
      <c r="H12" s="65">
        <v>103</v>
      </c>
      <c r="I12" s="65">
        <v>106</v>
      </c>
      <c r="J12" s="65">
        <v>109.1</v>
      </c>
      <c r="K12" s="65">
        <v>112.8</v>
      </c>
      <c r="L12" s="65">
        <v>117.8</v>
      </c>
      <c r="M12" s="65">
        <v>124.1</v>
      </c>
      <c r="N12" s="65">
        <v>130.69999999999999</v>
      </c>
      <c r="O12" s="65">
        <v>137.6</v>
      </c>
      <c r="P12" s="83"/>
    </row>
    <row r="13" spans="1:18" s="3" customFormat="1" x14ac:dyDescent="0.2">
      <c r="A13" s="65"/>
      <c r="B13" s="68"/>
      <c r="C13" s="68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83"/>
      <c r="R13" s="28"/>
    </row>
    <row r="14" spans="1:18" s="3" customFormat="1" ht="73.5" customHeight="1" x14ac:dyDescent="0.2">
      <c r="A14" s="22" t="s">
        <v>76</v>
      </c>
      <c r="B14" s="68"/>
      <c r="C14" s="52" t="s">
        <v>140</v>
      </c>
      <c r="D14" s="22" t="s">
        <v>138</v>
      </c>
      <c r="E14" s="22">
        <v>100</v>
      </c>
      <c r="F14" s="22">
        <v>99.7</v>
      </c>
      <c r="G14" s="22">
        <v>105.1</v>
      </c>
      <c r="H14" s="22">
        <v>108</v>
      </c>
      <c r="I14" s="22">
        <v>109.5</v>
      </c>
      <c r="J14" s="22">
        <v>111.8</v>
      </c>
      <c r="K14" s="22">
        <v>116.8</v>
      </c>
      <c r="L14" s="22">
        <v>123.8</v>
      </c>
      <c r="M14" s="22">
        <v>128.80000000000001</v>
      </c>
      <c r="N14" s="22">
        <v>134</v>
      </c>
      <c r="O14" s="29">
        <v>139.80000000000001</v>
      </c>
      <c r="P14" s="52" t="s">
        <v>141</v>
      </c>
    </row>
    <row r="15" spans="1:18" s="3" customFormat="1" ht="14.25" customHeight="1" x14ac:dyDescent="0.2">
      <c r="A15" s="65" t="s">
        <v>431</v>
      </c>
      <c r="B15" s="68" t="s">
        <v>142</v>
      </c>
      <c r="C15" s="68" t="s">
        <v>388</v>
      </c>
      <c r="D15" s="65" t="s">
        <v>143</v>
      </c>
      <c r="E15" s="65">
        <v>18.3</v>
      </c>
      <c r="F15" s="65">
        <v>15.5</v>
      </c>
      <c r="G15" s="65">
        <v>15.4</v>
      </c>
      <c r="H15" s="65">
        <v>14.9</v>
      </c>
      <c r="I15" s="65">
        <v>19.100000000000001</v>
      </c>
      <c r="J15" s="65">
        <v>27</v>
      </c>
      <c r="K15" s="65">
        <v>25.8</v>
      </c>
      <c r="L15" s="65">
        <v>27.5</v>
      </c>
      <c r="M15" s="65">
        <v>28.6</v>
      </c>
      <c r="N15" s="65">
        <v>29.3</v>
      </c>
      <c r="O15" s="85">
        <v>31.1</v>
      </c>
      <c r="P15" s="60" t="s">
        <v>269</v>
      </c>
    </row>
    <row r="16" spans="1:18" s="3" customFormat="1" ht="24" customHeight="1" x14ac:dyDescent="0.2">
      <c r="A16" s="65"/>
      <c r="B16" s="68"/>
      <c r="C16" s="68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85"/>
      <c r="P16" s="61"/>
    </row>
    <row r="17" spans="1:16" s="3" customFormat="1" x14ac:dyDescent="0.2">
      <c r="A17" s="65" t="s">
        <v>432</v>
      </c>
      <c r="B17" s="68"/>
      <c r="C17" s="68" t="s">
        <v>144</v>
      </c>
      <c r="D17" s="65" t="s">
        <v>145</v>
      </c>
      <c r="E17" s="65">
        <v>24.7</v>
      </c>
      <c r="F17" s="84">
        <v>24</v>
      </c>
      <c r="G17" s="84">
        <v>26.3</v>
      </c>
      <c r="H17" s="84">
        <v>28.8</v>
      </c>
      <c r="I17" s="84">
        <v>39.6</v>
      </c>
      <c r="J17" s="84">
        <v>59.2</v>
      </c>
      <c r="K17" s="84">
        <v>61.6</v>
      </c>
      <c r="L17" s="84">
        <v>69.599999999999994</v>
      </c>
      <c r="M17" s="84">
        <v>79.2</v>
      </c>
      <c r="N17" s="84">
        <v>87</v>
      </c>
      <c r="O17" s="84">
        <v>98</v>
      </c>
      <c r="P17" s="61"/>
    </row>
    <row r="18" spans="1:16" s="3" customFormat="1" ht="36.75" customHeight="1" x14ac:dyDescent="0.2">
      <c r="A18" s="65"/>
      <c r="B18" s="68"/>
      <c r="C18" s="68"/>
      <c r="D18" s="65"/>
      <c r="E18" s="65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62"/>
    </row>
    <row r="19" spans="1:16" s="3" customFormat="1" ht="121.5" customHeight="1" x14ac:dyDescent="0.2">
      <c r="A19" s="22" t="s">
        <v>433</v>
      </c>
      <c r="B19" s="52" t="s">
        <v>387</v>
      </c>
      <c r="C19" s="52" t="s">
        <v>389</v>
      </c>
      <c r="D19" s="22" t="s">
        <v>146</v>
      </c>
      <c r="E19" s="40" t="s">
        <v>293</v>
      </c>
      <c r="F19" s="42">
        <v>273.2</v>
      </c>
      <c r="G19" s="42">
        <v>303</v>
      </c>
      <c r="H19" s="42">
        <v>340.2</v>
      </c>
      <c r="I19" s="42">
        <v>363</v>
      </c>
      <c r="J19" s="42">
        <v>391</v>
      </c>
      <c r="K19" s="42">
        <v>421</v>
      </c>
      <c r="L19" s="42">
        <v>451</v>
      </c>
      <c r="M19" s="42">
        <v>488</v>
      </c>
      <c r="N19" s="42">
        <v>528</v>
      </c>
      <c r="O19" s="42">
        <v>552</v>
      </c>
      <c r="P19" s="52" t="s">
        <v>141</v>
      </c>
    </row>
    <row r="20" spans="1:16" s="3" customFormat="1" ht="62.25" customHeight="1" x14ac:dyDescent="0.2">
      <c r="A20" s="65" t="s">
        <v>434</v>
      </c>
      <c r="B20" s="68" t="s">
        <v>147</v>
      </c>
      <c r="C20" s="68" t="s">
        <v>148</v>
      </c>
      <c r="D20" s="66" t="s">
        <v>138</v>
      </c>
      <c r="E20" s="65">
        <v>100</v>
      </c>
      <c r="F20" s="65">
        <v>103</v>
      </c>
      <c r="G20" s="65">
        <v>106.2</v>
      </c>
      <c r="H20" s="65">
        <v>110.1</v>
      </c>
      <c r="I20" s="65">
        <v>114.3</v>
      </c>
      <c r="J20" s="65">
        <v>119</v>
      </c>
      <c r="K20" s="65">
        <v>127.6</v>
      </c>
      <c r="L20" s="65">
        <v>137</v>
      </c>
      <c r="M20" s="65">
        <v>148</v>
      </c>
      <c r="N20" s="65">
        <v>160.69999999999999</v>
      </c>
      <c r="O20" s="65">
        <v>175.2</v>
      </c>
      <c r="P20" s="68" t="s">
        <v>141</v>
      </c>
    </row>
    <row r="21" spans="1:16" s="3" customFormat="1" x14ac:dyDescent="0.2">
      <c r="A21" s="65"/>
      <c r="B21" s="68"/>
      <c r="C21" s="68"/>
      <c r="D21" s="67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8"/>
    </row>
    <row r="22" spans="1:16" s="3" customFormat="1" ht="123" customHeight="1" x14ac:dyDescent="0.2">
      <c r="A22" s="22" t="s">
        <v>435</v>
      </c>
      <c r="B22" s="52" t="s">
        <v>149</v>
      </c>
      <c r="C22" s="52" t="s">
        <v>150</v>
      </c>
      <c r="D22" s="22" t="s">
        <v>151</v>
      </c>
      <c r="E22" s="22">
        <v>4.5999999999999996</v>
      </c>
      <c r="F22" s="22">
        <v>4</v>
      </c>
      <c r="G22" s="22">
        <v>4</v>
      </c>
      <c r="H22" s="22">
        <v>4</v>
      </c>
      <c r="I22" s="22">
        <v>4</v>
      </c>
      <c r="J22" s="22">
        <v>4</v>
      </c>
      <c r="K22" s="22">
        <v>4</v>
      </c>
      <c r="L22" s="22">
        <v>4</v>
      </c>
      <c r="M22" s="22">
        <v>4</v>
      </c>
      <c r="N22" s="22">
        <v>4</v>
      </c>
      <c r="O22" s="22">
        <v>4</v>
      </c>
      <c r="P22" s="52" t="s">
        <v>152</v>
      </c>
    </row>
    <row r="23" spans="1:16" s="3" customFormat="1" ht="98.25" customHeight="1" x14ac:dyDescent="0.2">
      <c r="A23" s="22" t="s">
        <v>436</v>
      </c>
      <c r="B23" s="68" t="s">
        <v>153</v>
      </c>
      <c r="C23" s="52" t="s">
        <v>154</v>
      </c>
      <c r="D23" s="22" t="s">
        <v>390</v>
      </c>
      <c r="E23" s="22">
        <v>148</v>
      </c>
      <c r="F23" s="22">
        <v>154</v>
      </c>
      <c r="G23" s="22">
        <v>158.6</v>
      </c>
      <c r="H23" s="22">
        <v>165.4</v>
      </c>
      <c r="I23" s="22">
        <v>173.3</v>
      </c>
      <c r="J23" s="22">
        <v>181.4</v>
      </c>
      <c r="K23" s="22">
        <v>186.7</v>
      </c>
      <c r="L23" s="22">
        <v>192.3</v>
      </c>
      <c r="M23" s="22">
        <v>200.2</v>
      </c>
      <c r="N23" s="22">
        <v>208.8</v>
      </c>
      <c r="O23" s="22">
        <v>218.6</v>
      </c>
      <c r="P23" s="52" t="s">
        <v>391</v>
      </c>
    </row>
    <row r="24" spans="1:16" s="3" customFormat="1" ht="75" customHeight="1" x14ac:dyDescent="0.2">
      <c r="A24" s="22" t="s">
        <v>437</v>
      </c>
      <c r="B24" s="68"/>
      <c r="C24" s="52" t="s">
        <v>155</v>
      </c>
      <c r="D24" s="22" t="s">
        <v>159</v>
      </c>
      <c r="E24" s="22">
        <v>10.4</v>
      </c>
      <c r="F24" s="22">
        <v>11.7</v>
      </c>
      <c r="G24" s="22">
        <v>12.4</v>
      </c>
      <c r="H24" s="22">
        <v>13.5</v>
      </c>
      <c r="I24" s="22">
        <v>14.3</v>
      </c>
      <c r="J24" s="22">
        <v>15</v>
      </c>
      <c r="K24" s="22">
        <v>16.399999999999999</v>
      </c>
      <c r="L24" s="22">
        <v>18.2</v>
      </c>
      <c r="M24" s="22">
        <v>20</v>
      </c>
      <c r="N24" s="22">
        <v>21.5</v>
      </c>
      <c r="O24" s="22">
        <v>23</v>
      </c>
      <c r="P24" s="52" t="s">
        <v>141</v>
      </c>
    </row>
    <row r="25" spans="1:16" s="3" customFormat="1" ht="111" customHeight="1" x14ac:dyDescent="0.2">
      <c r="A25" s="22" t="s">
        <v>438</v>
      </c>
      <c r="B25" s="68"/>
      <c r="C25" s="52" t="s">
        <v>156</v>
      </c>
      <c r="D25" s="22" t="s">
        <v>159</v>
      </c>
      <c r="E25" s="22">
        <v>192</v>
      </c>
      <c r="F25" s="22">
        <v>200</v>
      </c>
      <c r="G25" s="22">
        <v>203</v>
      </c>
      <c r="H25" s="22">
        <v>256</v>
      </c>
      <c r="I25" s="22">
        <v>319</v>
      </c>
      <c r="J25" s="22">
        <v>345</v>
      </c>
      <c r="K25" s="22">
        <v>366</v>
      </c>
      <c r="L25" s="22">
        <v>372</v>
      </c>
      <c r="M25" s="22">
        <v>380</v>
      </c>
      <c r="N25" s="22">
        <v>440</v>
      </c>
      <c r="O25" s="22">
        <v>500</v>
      </c>
      <c r="P25" s="52" t="s">
        <v>392</v>
      </c>
    </row>
    <row r="26" spans="1:16" s="3" customFormat="1" ht="49.5" customHeight="1" x14ac:dyDescent="0.2">
      <c r="A26" s="22" t="s">
        <v>439</v>
      </c>
      <c r="B26" s="52" t="s">
        <v>157</v>
      </c>
      <c r="C26" s="52" t="s">
        <v>393</v>
      </c>
      <c r="D26" s="22" t="s">
        <v>143</v>
      </c>
      <c r="E26" s="22">
        <v>100</v>
      </c>
      <c r="F26" s="22">
        <v>100</v>
      </c>
      <c r="G26" s="22">
        <v>100</v>
      </c>
      <c r="H26" s="22">
        <v>100</v>
      </c>
      <c r="I26" s="22">
        <v>100</v>
      </c>
      <c r="J26" s="22">
        <v>100</v>
      </c>
      <c r="K26" s="22">
        <v>100</v>
      </c>
      <c r="L26" s="22">
        <v>100</v>
      </c>
      <c r="M26" s="22">
        <v>100</v>
      </c>
      <c r="N26" s="22">
        <v>100</v>
      </c>
      <c r="O26" s="22">
        <v>100</v>
      </c>
      <c r="P26" s="22" t="s">
        <v>160</v>
      </c>
    </row>
    <row r="27" spans="1:16" s="3" customFormat="1" ht="12" customHeight="1" x14ac:dyDescent="0.2">
      <c r="A27" s="22"/>
      <c r="B27" s="79" t="s">
        <v>308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1"/>
    </row>
    <row r="28" spans="1:16" s="3" customFormat="1" ht="12" customHeight="1" x14ac:dyDescent="0.2">
      <c r="A28" s="22"/>
      <c r="B28" s="79" t="s">
        <v>325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1"/>
    </row>
    <row r="29" spans="1:16" s="3" customFormat="1" ht="110.25" customHeight="1" x14ac:dyDescent="0.2">
      <c r="A29" s="22" t="s">
        <v>440</v>
      </c>
      <c r="B29" s="68" t="s">
        <v>394</v>
      </c>
      <c r="C29" s="52" t="s">
        <v>158</v>
      </c>
      <c r="D29" s="22" t="s">
        <v>159</v>
      </c>
      <c r="E29" s="22" t="s">
        <v>160</v>
      </c>
      <c r="F29" s="22" t="s">
        <v>160</v>
      </c>
      <c r="G29" s="22">
        <v>7</v>
      </c>
      <c r="H29" s="22">
        <v>8</v>
      </c>
      <c r="I29" s="22">
        <v>8</v>
      </c>
      <c r="J29" s="22">
        <v>10</v>
      </c>
      <c r="K29" s="22">
        <v>12</v>
      </c>
      <c r="L29" s="22">
        <v>13</v>
      </c>
      <c r="M29" s="22">
        <v>15</v>
      </c>
      <c r="N29" s="22">
        <v>16</v>
      </c>
      <c r="O29" s="22">
        <v>17</v>
      </c>
      <c r="P29" s="52" t="s">
        <v>161</v>
      </c>
    </row>
    <row r="30" spans="1:16" s="3" customFormat="1" ht="96" x14ac:dyDescent="0.2">
      <c r="A30" s="22" t="s">
        <v>441</v>
      </c>
      <c r="B30" s="68"/>
      <c r="C30" s="52" t="s">
        <v>162</v>
      </c>
      <c r="D30" s="22" t="s">
        <v>163</v>
      </c>
      <c r="E30" s="22" t="s">
        <v>160</v>
      </c>
      <c r="F30" s="22" t="s">
        <v>160</v>
      </c>
      <c r="G30" s="22">
        <v>100</v>
      </c>
      <c r="H30" s="22">
        <v>105.2</v>
      </c>
      <c r="I30" s="22">
        <v>110.9</v>
      </c>
      <c r="J30" s="22">
        <v>117.2</v>
      </c>
      <c r="K30" s="22">
        <v>124.4</v>
      </c>
      <c r="L30" s="22">
        <v>131.80000000000001</v>
      </c>
      <c r="M30" s="22">
        <v>140</v>
      </c>
      <c r="N30" s="22">
        <v>149.1</v>
      </c>
      <c r="O30" s="22">
        <v>158.9</v>
      </c>
      <c r="P30" s="52" t="s">
        <v>161</v>
      </c>
    </row>
    <row r="31" spans="1:16" s="3" customFormat="1" x14ac:dyDescent="0.2">
      <c r="A31" s="65" t="s">
        <v>442</v>
      </c>
      <c r="B31" s="68"/>
      <c r="C31" s="68" t="s">
        <v>164</v>
      </c>
      <c r="D31" s="65" t="s">
        <v>159</v>
      </c>
      <c r="E31" s="65" t="s">
        <v>160</v>
      </c>
      <c r="F31" s="65">
        <v>1</v>
      </c>
      <c r="G31" s="65">
        <v>2</v>
      </c>
      <c r="H31" s="65">
        <v>2</v>
      </c>
      <c r="I31" s="65">
        <v>2</v>
      </c>
      <c r="J31" s="65">
        <v>2</v>
      </c>
      <c r="K31" s="65">
        <v>3</v>
      </c>
      <c r="L31" s="65">
        <v>3</v>
      </c>
      <c r="M31" s="65">
        <v>4</v>
      </c>
      <c r="N31" s="65">
        <v>4</v>
      </c>
      <c r="O31" s="65">
        <v>5</v>
      </c>
      <c r="P31" s="68" t="s">
        <v>395</v>
      </c>
    </row>
    <row r="32" spans="1:16" s="3" customFormat="1" ht="123.75" customHeight="1" x14ac:dyDescent="0.2">
      <c r="A32" s="65"/>
      <c r="B32" s="68"/>
      <c r="C32" s="6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8"/>
    </row>
    <row r="33" spans="1:16" s="3" customFormat="1" ht="66" customHeight="1" x14ac:dyDescent="0.2">
      <c r="A33" s="22" t="s">
        <v>443</v>
      </c>
      <c r="B33" s="68"/>
      <c r="C33" s="52" t="s">
        <v>165</v>
      </c>
      <c r="D33" s="22" t="s">
        <v>396</v>
      </c>
      <c r="E33" s="27">
        <v>8935</v>
      </c>
      <c r="F33" s="27">
        <v>9250</v>
      </c>
      <c r="G33" s="27">
        <v>9390</v>
      </c>
      <c r="H33" s="27">
        <v>9525</v>
      </c>
      <c r="I33" s="27">
        <v>9640</v>
      </c>
      <c r="J33" s="27">
        <v>9800</v>
      </c>
      <c r="K33" s="27">
        <v>9975</v>
      </c>
      <c r="L33" s="27">
        <v>10100</v>
      </c>
      <c r="M33" s="27">
        <v>10250</v>
      </c>
      <c r="N33" s="27">
        <v>10375</v>
      </c>
      <c r="O33" s="27">
        <v>10500</v>
      </c>
      <c r="P33" s="52" t="s">
        <v>166</v>
      </c>
    </row>
    <row r="34" spans="1:16" s="3" customFormat="1" ht="63" customHeight="1" x14ac:dyDescent="0.2">
      <c r="A34" s="22" t="s">
        <v>444</v>
      </c>
      <c r="B34" s="68"/>
      <c r="C34" s="52" t="s">
        <v>167</v>
      </c>
      <c r="D34" s="22" t="s">
        <v>255</v>
      </c>
      <c r="E34" s="27">
        <v>7784</v>
      </c>
      <c r="F34" s="27">
        <v>7950</v>
      </c>
      <c r="G34" s="27">
        <v>8175</v>
      </c>
      <c r="H34" s="27">
        <v>8300</v>
      </c>
      <c r="I34" s="27">
        <v>8410</v>
      </c>
      <c r="J34" s="27">
        <v>8525</v>
      </c>
      <c r="K34" s="27">
        <v>8650</v>
      </c>
      <c r="L34" s="27">
        <v>8800</v>
      </c>
      <c r="M34" s="27">
        <v>8925</v>
      </c>
      <c r="N34" s="27">
        <v>9100</v>
      </c>
      <c r="O34" s="27">
        <v>9250</v>
      </c>
      <c r="P34" s="52" t="s">
        <v>161</v>
      </c>
    </row>
    <row r="35" spans="1:16" s="3" customFormat="1" ht="53.25" customHeight="1" x14ac:dyDescent="0.2">
      <c r="A35" s="22" t="s">
        <v>445</v>
      </c>
      <c r="B35" s="68"/>
      <c r="C35" s="52" t="s">
        <v>168</v>
      </c>
      <c r="D35" s="22" t="s">
        <v>169</v>
      </c>
      <c r="E35" s="22">
        <v>241</v>
      </c>
      <c r="F35" s="22">
        <v>370</v>
      </c>
      <c r="G35" s="22">
        <v>385</v>
      </c>
      <c r="H35" s="22">
        <v>430</v>
      </c>
      <c r="I35" s="22">
        <v>440</v>
      </c>
      <c r="J35" s="22">
        <v>480</v>
      </c>
      <c r="K35" s="22">
        <v>500</v>
      </c>
      <c r="L35" s="22">
        <v>500</v>
      </c>
      <c r="M35" s="22">
        <v>500</v>
      </c>
      <c r="N35" s="22">
        <v>520</v>
      </c>
      <c r="O35" s="22">
        <v>520</v>
      </c>
      <c r="P35" s="60" t="s">
        <v>141</v>
      </c>
    </row>
    <row r="36" spans="1:16" s="3" customFormat="1" ht="24" x14ac:dyDescent="0.2">
      <c r="A36" s="22" t="s">
        <v>446</v>
      </c>
      <c r="B36" s="68"/>
      <c r="C36" s="52" t="s">
        <v>170</v>
      </c>
      <c r="D36" s="22" t="s">
        <v>159</v>
      </c>
      <c r="E36" s="22">
        <v>823</v>
      </c>
      <c r="F36" s="22">
        <v>815</v>
      </c>
      <c r="G36" s="22">
        <v>925</v>
      </c>
      <c r="H36" s="22">
        <v>1130</v>
      </c>
      <c r="I36" s="22">
        <v>1250</v>
      </c>
      <c r="J36" s="27">
        <v>1550</v>
      </c>
      <c r="K36" s="27">
        <v>1550</v>
      </c>
      <c r="L36" s="27">
        <v>1550</v>
      </c>
      <c r="M36" s="27">
        <v>1550</v>
      </c>
      <c r="N36" s="27">
        <v>1550</v>
      </c>
      <c r="O36" s="27">
        <v>1550</v>
      </c>
      <c r="P36" s="62"/>
    </row>
    <row r="37" spans="1:16" s="3" customFormat="1" ht="84" x14ac:dyDescent="0.2">
      <c r="A37" s="22" t="s">
        <v>447</v>
      </c>
      <c r="B37" s="68" t="s">
        <v>171</v>
      </c>
      <c r="C37" s="52" t="s">
        <v>397</v>
      </c>
      <c r="D37" s="22" t="s">
        <v>159</v>
      </c>
      <c r="E37" s="22" t="s">
        <v>160</v>
      </c>
      <c r="F37" s="22" t="s">
        <v>160</v>
      </c>
      <c r="G37" s="22" t="s">
        <v>160</v>
      </c>
      <c r="H37" s="22">
        <v>5</v>
      </c>
      <c r="I37" s="22">
        <v>5</v>
      </c>
      <c r="J37" s="22">
        <v>7</v>
      </c>
      <c r="K37" s="22">
        <v>8</v>
      </c>
      <c r="L37" s="22">
        <v>10</v>
      </c>
      <c r="M37" s="22">
        <v>12</v>
      </c>
      <c r="N37" s="22">
        <v>13</v>
      </c>
      <c r="O37" s="22">
        <v>15</v>
      </c>
      <c r="P37" s="68" t="s">
        <v>161</v>
      </c>
    </row>
    <row r="38" spans="1:16" s="3" customFormat="1" ht="51" customHeight="1" x14ac:dyDescent="0.2">
      <c r="A38" s="22" t="s">
        <v>448</v>
      </c>
      <c r="B38" s="68"/>
      <c r="C38" s="52" t="s">
        <v>172</v>
      </c>
      <c r="D38" s="22" t="s">
        <v>163</v>
      </c>
      <c r="E38" s="22" t="s">
        <v>160</v>
      </c>
      <c r="F38" s="22" t="s">
        <v>160</v>
      </c>
      <c r="G38" s="22" t="s">
        <v>160</v>
      </c>
      <c r="H38" s="22">
        <v>100</v>
      </c>
      <c r="I38" s="22">
        <v>103</v>
      </c>
      <c r="J38" s="22">
        <v>107.1</v>
      </c>
      <c r="K38" s="22">
        <v>111.8</v>
      </c>
      <c r="L38" s="22">
        <v>117.4</v>
      </c>
      <c r="M38" s="22">
        <v>123.9</v>
      </c>
      <c r="N38" s="22">
        <v>131.30000000000001</v>
      </c>
      <c r="O38" s="22">
        <v>140</v>
      </c>
      <c r="P38" s="68"/>
    </row>
    <row r="39" spans="1:16" s="3" customFormat="1" ht="62.25" customHeight="1" x14ac:dyDescent="0.2">
      <c r="A39" s="22" t="s">
        <v>449</v>
      </c>
      <c r="B39" s="68"/>
      <c r="C39" s="52" t="s">
        <v>173</v>
      </c>
      <c r="D39" s="22" t="s">
        <v>143</v>
      </c>
      <c r="E39" s="22" t="s">
        <v>270</v>
      </c>
      <c r="F39" s="22">
        <v>7</v>
      </c>
      <c r="G39" s="22">
        <v>7.4</v>
      </c>
      <c r="H39" s="22">
        <v>7.6</v>
      </c>
      <c r="I39" s="22">
        <v>8</v>
      </c>
      <c r="J39" s="22">
        <v>8.4</v>
      </c>
      <c r="K39" s="22">
        <v>8.6</v>
      </c>
      <c r="L39" s="22">
        <v>8.8000000000000007</v>
      </c>
      <c r="M39" s="22">
        <v>9.4</v>
      </c>
      <c r="N39" s="22">
        <v>9.6</v>
      </c>
      <c r="O39" s="22">
        <v>10</v>
      </c>
      <c r="P39" s="52" t="s">
        <v>306</v>
      </c>
    </row>
    <row r="40" spans="1:16" s="3" customFormat="1" ht="72" x14ac:dyDescent="0.2">
      <c r="A40" s="22" t="s">
        <v>450</v>
      </c>
      <c r="B40" s="68" t="s">
        <v>174</v>
      </c>
      <c r="C40" s="52" t="s">
        <v>175</v>
      </c>
      <c r="D40" s="22" t="s">
        <v>143</v>
      </c>
      <c r="E40" s="22">
        <v>39.799999999999997</v>
      </c>
      <c r="F40" s="22">
        <v>43</v>
      </c>
      <c r="G40" s="22">
        <v>44.6</v>
      </c>
      <c r="H40" s="22">
        <v>47.8</v>
      </c>
      <c r="I40" s="22">
        <v>51</v>
      </c>
      <c r="J40" s="22">
        <v>52.6</v>
      </c>
      <c r="K40" s="22">
        <v>54.2</v>
      </c>
      <c r="L40" s="22">
        <v>54.9</v>
      </c>
      <c r="M40" s="22">
        <v>55</v>
      </c>
      <c r="N40" s="22">
        <v>55.4</v>
      </c>
      <c r="O40" s="22">
        <v>56</v>
      </c>
      <c r="P40" s="52" t="s">
        <v>271</v>
      </c>
    </row>
    <row r="41" spans="1:16" s="3" customFormat="1" ht="72.75" customHeight="1" x14ac:dyDescent="0.2">
      <c r="A41" s="22" t="s">
        <v>451</v>
      </c>
      <c r="B41" s="68"/>
      <c r="C41" s="52" t="s">
        <v>176</v>
      </c>
      <c r="D41" s="22" t="s">
        <v>177</v>
      </c>
      <c r="E41" s="27">
        <v>39102</v>
      </c>
      <c r="F41" s="27">
        <v>38150</v>
      </c>
      <c r="G41" s="27">
        <v>38250</v>
      </c>
      <c r="H41" s="27">
        <v>38400</v>
      </c>
      <c r="I41" s="27">
        <v>38650</v>
      </c>
      <c r="J41" s="27">
        <v>39100</v>
      </c>
      <c r="K41" s="27">
        <v>39250</v>
      </c>
      <c r="L41" s="27">
        <v>39300</v>
      </c>
      <c r="M41" s="22">
        <v>40250</v>
      </c>
      <c r="N41" s="27">
        <v>40800</v>
      </c>
      <c r="O41" s="27">
        <v>41400</v>
      </c>
      <c r="P41" s="52" t="s">
        <v>178</v>
      </c>
    </row>
    <row r="42" spans="1:16" s="3" customFormat="1" ht="72" x14ac:dyDescent="0.2">
      <c r="A42" s="22" t="s">
        <v>452</v>
      </c>
      <c r="B42" s="68"/>
      <c r="C42" s="52" t="s">
        <v>179</v>
      </c>
      <c r="D42" s="22" t="s">
        <v>143</v>
      </c>
      <c r="E42" s="22">
        <v>60.2</v>
      </c>
      <c r="F42" s="22">
        <v>57</v>
      </c>
      <c r="G42" s="22">
        <v>55.4</v>
      </c>
      <c r="H42" s="22">
        <v>52.2</v>
      </c>
      <c r="I42" s="22">
        <v>49</v>
      </c>
      <c r="J42" s="22">
        <v>47.4</v>
      </c>
      <c r="K42" s="22">
        <v>45.8</v>
      </c>
      <c r="L42" s="22">
        <v>45.1</v>
      </c>
      <c r="M42" s="22">
        <v>45</v>
      </c>
      <c r="N42" s="22">
        <v>44.6</v>
      </c>
      <c r="O42" s="22">
        <v>44</v>
      </c>
      <c r="P42" s="52" t="s">
        <v>271</v>
      </c>
    </row>
    <row r="43" spans="1:16" s="3" customFormat="1" ht="96.75" customHeight="1" x14ac:dyDescent="0.2">
      <c r="A43" s="22" t="s">
        <v>453</v>
      </c>
      <c r="B43" s="68" t="s">
        <v>398</v>
      </c>
      <c r="C43" s="52" t="s">
        <v>180</v>
      </c>
      <c r="D43" s="22" t="s">
        <v>282</v>
      </c>
      <c r="E43" s="22" t="s">
        <v>160</v>
      </c>
      <c r="F43" s="22" t="s">
        <v>160</v>
      </c>
      <c r="G43" s="22">
        <v>150</v>
      </c>
      <c r="H43" s="22">
        <v>160</v>
      </c>
      <c r="I43" s="22">
        <v>175</v>
      </c>
      <c r="J43" s="22">
        <v>175</v>
      </c>
      <c r="K43" s="22">
        <v>200</v>
      </c>
      <c r="L43" s="22">
        <v>225</v>
      </c>
      <c r="M43" s="22">
        <v>240</v>
      </c>
      <c r="N43" s="22">
        <v>250</v>
      </c>
      <c r="O43" s="22">
        <v>275</v>
      </c>
      <c r="P43" s="59" t="s">
        <v>181</v>
      </c>
    </row>
    <row r="44" spans="1:16" s="3" customFormat="1" ht="63" customHeight="1" x14ac:dyDescent="0.2">
      <c r="A44" s="22" t="s">
        <v>454</v>
      </c>
      <c r="B44" s="68"/>
      <c r="C44" s="52" t="s">
        <v>182</v>
      </c>
      <c r="D44" s="22" t="s">
        <v>159</v>
      </c>
      <c r="E44" s="22">
        <v>1</v>
      </c>
      <c r="F44" s="22">
        <v>1</v>
      </c>
      <c r="G44" s="22">
        <v>4</v>
      </c>
      <c r="H44" s="22">
        <v>4</v>
      </c>
      <c r="I44" s="22">
        <v>4</v>
      </c>
      <c r="J44" s="22">
        <v>4</v>
      </c>
      <c r="K44" s="22">
        <v>4</v>
      </c>
      <c r="L44" s="22">
        <v>4</v>
      </c>
      <c r="M44" s="22">
        <v>4</v>
      </c>
      <c r="N44" s="22">
        <v>4</v>
      </c>
      <c r="O44" s="22">
        <v>4</v>
      </c>
      <c r="P44" s="52" t="s">
        <v>183</v>
      </c>
    </row>
    <row r="45" spans="1:16" s="3" customFormat="1" ht="168.75" customHeight="1" x14ac:dyDescent="0.2">
      <c r="A45" s="22" t="s">
        <v>455</v>
      </c>
      <c r="B45" s="68"/>
      <c r="C45" s="52" t="s">
        <v>184</v>
      </c>
      <c r="D45" s="22" t="s">
        <v>143</v>
      </c>
      <c r="E45" s="22">
        <v>45</v>
      </c>
      <c r="F45" s="22">
        <v>46</v>
      </c>
      <c r="G45" s="22">
        <v>46</v>
      </c>
      <c r="H45" s="22">
        <v>48</v>
      </c>
      <c r="I45" s="22">
        <v>48</v>
      </c>
      <c r="J45" s="22">
        <v>50</v>
      </c>
      <c r="K45" s="22">
        <v>52</v>
      </c>
      <c r="L45" s="22">
        <v>52</v>
      </c>
      <c r="M45" s="22">
        <v>53</v>
      </c>
      <c r="N45" s="22">
        <v>55</v>
      </c>
      <c r="O45" s="22">
        <v>55</v>
      </c>
      <c r="P45" s="52" t="s">
        <v>185</v>
      </c>
    </row>
    <row r="46" spans="1:16" s="3" customFormat="1" ht="12" customHeight="1" x14ac:dyDescent="0.2">
      <c r="A46" s="22"/>
      <c r="B46" s="79" t="s">
        <v>309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1"/>
    </row>
    <row r="47" spans="1:16" s="3" customFormat="1" ht="12" customHeight="1" x14ac:dyDescent="0.2">
      <c r="A47" s="22"/>
      <c r="B47" s="79" t="s">
        <v>57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1"/>
    </row>
    <row r="48" spans="1:16" s="3" customFormat="1" ht="61.5" customHeight="1" x14ac:dyDescent="0.2">
      <c r="A48" s="22" t="s">
        <v>456</v>
      </c>
      <c r="B48" s="68" t="s">
        <v>186</v>
      </c>
      <c r="C48" s="52" t="s">
        <v>187</v>
      </c>
      <c r="D48" s="22" t="s">
        <v>146</v>
      </c>
      <c r="E48" s="22">
        <v>42.28</v>
      </c>
      <c r="F48" s="41">
        <v>42.4</v>
      </c>
      <c r="G48" s="41">
        <v>46.6</v>
      </c>
      <c r="H48" s="41">
        <v>50.7</v>
      </c>
      <c r="I48" s="41">
        <v>69.900000000000006</v>
      </c>
      <c r="J48" s="41">
        <v>105.6</v>
      </c>
      <c r="K48" s="41">
        <v>102.5</v>
      </c>
      <c r="L48" s="41">
        <v>121</v>
      </c>
      <c r="M48" s="41">
        <v>139.5</v>
      </c>
      <c r="N48" s="41">
        <v>154.9</v>
      </c>
      <c r="O48" s="41">
        <v>172</v>
      </c>
      <c r="P48" s="60" t="s">
        <v>399</v>
      </c>
    </row>
    <row r="49" spans="1:16" s="3" customFormat="1" ht="36" x14ac:dyDescent="0.2">
      <c r="A49" s="22" t="s">
        <v>457</v>
      </c>
      <c r="B49" s="68"/>
      <c r="C49" s="52" t="s">
        <v>188</v>
      </c>
      <c r="D49" s="22" t="s">
        <v>400</v>
      </c>
      <c r="E49" s="22">
        <v>96</v>
      </c>
      <c r="F49" s="22">
        <v>100</v>
      </c>
      <c r="G49" s="22">
        <v>105</v>
      </c>
      <c r="H49" s="22">
        <v>110</v>
      </c>
      <c r="I49" s="22">
        <v>115</v>
      </c>
      <c r="J49" s="22">
        <v>120</v>
      </c>
      <c r="K49" s="22">
        <v>125</v>
      </c>
      <c r="L49" s="22">
        <v>130</v>
      </c>
      <c r="M49" s="22">
        <v>135</v>
      </c>
      <c r="N49" s="22">
        <v>140</v>
      </c>
      <c r="O49" s="22">
        <v>145</v>
      </c>
      <c r="P49" s="61"/>
    </row>
    <row r="50" spans="1:16" s="3" customFormat="1" ht="48" x14ac:dyDescent="0.2">
      <c r="A50" s="22" t="s">
        <v>458</v>
      </c>
      <c r="B50" s="68"/>
      <c r="C50" s="52" t="s">
        <v>189</v>
      </c>
      <c r="D50" s="22" t="s">
        <v>390</v>
      </c>
      <c r="E50" s="41">
        <v>27.5</v>
      </c>
      <c r="F50" s="41">
        <v>27.6</v>
      </c>
      <c r="G50" s="41">
        <v>30.2</v>
      </c>
      <c r="H50" s="41">
        <v>32.700000000000003</v>
      </c>
      <c r="I50" s="41">
        <v>45</v>
      </c>
      <c r="J50" s="41">
        <v>68</v>
      </c>
      <c r="K50" s="41">
        <v>70</v>
      </c>
      <c r="L50" s="41">
        <v>80</v>
      </c>
      <c r="M50" s="41">
        <v>90</v>
      </c>
      <c r="N50" s="41">
        <v>100</v>
      </c>
      <c r="O50" s="41">
        <v>111</v>
      </c>
      <c r="P50" s="61"/>
    </row>
    <row r="51" spans="1:16" s="3" customFormat="1" ht="24" x14ac:dyDescent="0.2">
      <c r="A51" s="22" t="s">
        <v>459</v>
      </c>
      <c r="B51" s="68"/>
      <c r="C51" s="52" t="s">
        <v>190</v>
      </c>
      <c r="D51" s="22" t="s">
        <v>159</v>
      </c>
      <c r="E51" s="22">
        <v>3</v>
      </c>
      <c r="F51" s="22">
        <v>6</v>
      </c>
      <c r="G51" s="22">
        <v>7</v>
      </c>
      <c r="H51" s="22">
        <v>8</v>
      </c>
      <c r="I51" s="22">
        <v>8</v>
      </c>
      <c r="J51" s="22">
        <v>8</v>
      </c>
      <c r="K51" s="22">
        <v>8</v>
      </c>
      <c r="L51" s="22">
        <v>8</v>
      </c>
      <c r="M51" s="22">
        <v>8</v>
      </c>
      <c r="N51" s="22">
        <v>8</v>
      </c>
      <c r="O51" s="22">
        <v>8</v>
      </c>
      <c r="P51" s="61"/>
    </row>
    <row r="52" spans="1:16" s="3" customFormat="1" ht="27.75" customHeight="1" x14ac:dyDescent="0.2">
      <c r="A52" s="22" t="s">
        <v>460</v>
      </c>
      <c r="B52" s="68"/>
      <c r="C52" s="52" t="s">
        <v>191</v>
      </c>
      <c r="D52" s="53" t="s">
        <v>159</v>
      </c>
      <c r="E52" s="22">
        <v>2</v>
      </c>
      <c r="F52" s="22">
        <v>2</v>
      </c>
      <c r="G52" s="22">
        <v>2</v>
      </c>
      <c r="H52" s="22">
        <v>2</v>
      </c>
      <c r="I52" s="22">
        <v>2</v>
      </c>
      <c r="J52" s="22">
        <v>2</v>
      </c>
      <c r="K52" s="22">
        <v>2</v>
      </c>
      <c r="L52" s="22">
        <v>2</v>
      </c>
      <c r="M52" s="22">
        <v>2</v>
      </c>
      <c r="N52" s="22">
        <v>2</v>
      </c>
      <c r="O52" s="22">
        <v>2</v>
      </c>
      <c r="P52" s="62"/>
    </row>
    <row r="53" spans="1:16" s="3" customFormat="1" ht="63" customHeight="1" x14ac:dyDescent="0.2">
      <c r="A53" s="22" t="s">
        <v>461</v>
      </c>
      <c r="B53" s="68"/>
      <c r="C53" s="52" t="s">
        <v>192</v>
      </c>
      <c r="D53" s="53" t="s">
        <v>159</v>
      </c>
      <c r="E53" s="22" t="s">
        <v>160</v>
      </c>
      <c r="F53" s="22">
        <v>20</v>
      </c>
      <c r="G53" s="22">
        <v>20</v>
      </c>
      <c r="H53" s="22">
        <v>20</v>
      </c>
      <c r="I53" s="22">
        <v>20</v>
      </c>
      <c r="J53" s="22">
        <v>20</v>
      </c>
      <c r="K53" s="22">
        <v>20</v>
      </c>
      <c r="L53" s="22">
        <v>20</v>
      </c>
      <c r="M53" s="22">
        <v>20</v>
      </c>
      <c r="N53" s="22">
        <v>20</v>
      </c>
      <c r="O53" s="22">
        <v>20</v>
      </c>
      <c r="P53" s="52" t="s">
        <v>307</v>
      </c>
    </row>
    <row r="54" spans="1:16" s="3" customFormat="1" ht="37.5" customHeight="1" x14ac:dyDescent="0.2">
      <c r="A54" s="22" t="s">
        <v>462</v>
      </c>
      <c r="B54" s="68" t="s">
        <v>193</v>
      </c>
      <c r="C54" s="52" t="s">
        <v>194</v>
      </c>
      <c r="D54" s="53" t="s">
        <v>159</v>
      </c>
      <c r="E54" s="22">
        <v>15</v>
      </c>
      <c r="F54" s="22">
        <v>20</v>
      </c>
      <c r="G54" s="22">
        <v>20</v>
      </c>
      <c r="H54" s="22">
        <v>20</v>
      </c>
      <c r="I54" s="22">
        <v>20</v>
      </c>
      <c r="J54" s="22">
        <v>20</v>
      </c>
      <c r="K54" s="22">
        <v>20</v>
      </c>
      <c r="L54" s="22">
        <v>20</v>
      </c>
      <c r="M54" s="22">
        <v>20</v>
      </c>
      <c r="N54" s="22">
        <v>20</v>
      </c>
      <c r="O54" s="22">
        <v>20</v>
      </c>
      <c r="P54" s="60" t="s">
        <v>399</v>
      </c>
    </row>
    <row r="55" spans="1:16" s="3" customFormat="1" ht="41.25" customHeight="1" x14ac:dyDescent="0.2">
      <c r="A55" s="22" t="s">
        <v>463</v>
      </c>
      <c r="B55" s="68"/>
      <c r="C55" s="52" t="s">
        <v>195</v>
      </c>
      <c r="D55" s="22" t="s">
        <v>146</v>
      </c>
      <c r="E55" s="22">
        <v>37.700000000000003</v>
      </c>
      <c r="F55" s="22">
        <v>36.9</v>
      </c>
      <c r="G55" s="22">
        <v>40.6</v>
      </c>
      <c r="H55" s="22">
        <v>44.6</v>
      </c>
      <c r="I55" s="22">
        <v>61.5</v>
      </c>
      <c r="J55" s="22">
        <v>91.9</v>
      </c>
      <c r="K55" s="22">
        <v>95.6</v>
      </c>
      <c r="L55" s="22">
        <v>108</v>
      </c>
      <c r="M55" s="22">
        <v>122.8</v>
      </c>
      <c r="N55" s="22">
        <v>134.69999999999999</v>
      </c>
      <c r="O55" s="22">
        <v>151.1</v>
      </c>
      <c r="P55" s="61"/>
    </row>
    <row r="56" spans="1:16" s="3" customFormat="1" ht="85.5" customHeight="1" x14ac:dyDescent="0.2">
      <c r="A56" s="22" t="s">
        <v>464</v>
      </c>
      <c r="B56" s="68" t="s">
        <v>196</v>
      </c>
      <c r="C56" s="52" t="s">
        <v>197</v>
      </c>
      <c r="D56" s="22" t="s">
        <v>401</v>
      </c>
      <c r="E56" s="22">
        <v>7</v>
      </c>
      <c r="F56" s="22">
        <v>9</v>
      </c>
      <c r="G56" s="22">
        <v>9.3000000000000007</v>
      </c>
      <c r="H56" s="22">
        <v>9.6</v>
      </c>
      <c r="I56" s="22">
        <v>9.8000000000000007</v>
      </c>
      <c r="J56" s="22">
        <v>10.1</v>
      </c>
      <c r="K56" s="22">
        <v>10.4</v>
      </c>
      <c r="L56" s="22">
        <v>10.7</v>
      </c>
      <c r="M56" s="22">
        <v>11.1</v>
      </c>
      <c r="N56" s="22">
        <v>11.6</v>
      </c>
      <c r="O56" s="22">
        <v>12</v>
      </c>
      <c r="P56" s="61"/>
    </row>
    <row r="57" spans="1:16" s="3" customFormat="1" ht="60" customHeight="1" x14ac:dyDescent="0.2">
      <c r="A57" s="22" t="s">
        <v>465</v>
      </c>
      <c r="B57" s="68"/>
      <c r="C57" s="52" t="s">
        <v>198</v>
      </c>
      <c r="D57" s="53" t="s">
        <v>401</v>
      </c>
      <c r="E57" s="22" t="s">
        <v>160</v>
      </c>
      <c r="F57" s="22" t="s">
        <v>160</v>
      </c>
      <c r="G57" s="22">
        <v>2</v>
      </c>
      <c r="H57" s="22">
        <v>3</v>
      </c>
      <c r="I57" s="22">
        <v>4</v>
      </c>
      <c r="J57" s="22">
        <v>5</v>
      </c>
      <c r="K57" s="22">
        <v>6</v>
      </c>
      <c r="L57" s="22">
        <v>7</v>
      </c>
      <c r="M57" s="22">
        <v>8</v>
      </c>
      <c r="N57" s="22">
        <v>9</v>
      </c>
      <c r="O57" s="22">
        <v>10</v>
      </c>
      <c r="P57" s="62"/>
    </row>
    <row r="58" spans="1:16" s="3" customFormat="1" ht="62.25" customHeight="1" x14ac:dyDescent="0.2">
      <c r="A58" s="22" t="s">
        <v>466</v>
      </c>
      <c r="B58" s="68"/>
      <c r="C58" s="52" t="s">
        <v>199</v>
      </c>
      <c r="D58" s="53" t="s">
        <v>401</v>
      </c>
      <c r="E58" s="22" t="s">
        <v>160</v>
      </c>
      <c r="F58" s="22" t="s">
        <v>160</v>
      </c>
      <c r="G58" s="22">
        <v>60</v>
      </c>
      <c r="H58" s="22">
        <v>65</v>
      </c>
      <c r="I58" s="22">
        <v>70</v>
      </c>
      <c r="J58" s="22">
        <v>75</v>
      </c>
      <c r="K58" s="22">
        <v>80</v>
      </c>
      <c r="L58" s="22">
        <v>85</v>
      </c>
      <c r="M58" s="22">
        <v>90</v>
      </c>
      <c r="N58" s="22">
        <v>95</v>
      </c>
      <c r="O58" s="22">
        <v>100</v>
      </c>
      <c r="P58" s="52" t="s">
        <v>200</v>
      </c>
    </row>
    <row r="59" spans="1:16" s="3" customFormat="1" ht="63" customHeight="1" x14ac:dyDescent="0.2">
      <c r="A59" s="22" t="s">
        <v>467</v>
      </c>
      <c r="B59" s="60" t="s">
        <v>201</v>
      </c>
      <c r="C59" s="52" t="s">
        <v>402</v>
      </c>
      <c r="D59" s="22" t="s">
        <v>159</v>
      </c>
      <c r="E59" s="22">
        <v>350</v>
      </c>
      <c r="F59" s="22">
        <v>350</v>
      </c>
      <c r="G59" s="22">
        <v>350</v>
      </c>
      <c r="H59" s="22">
        <v>350</v>
      </c>
      <c r="I59" s="22">
        <v>350</v>
      </c>
      <c r="J59" s="22">
        <v>350</v>
      </c>
      <c r="K59" s="22">
        <v>350</v>
      </c>
      <c r="L59" s="22">
        <v>350</v>
      </c>
      <c r="M59" s="22">
        <v>350</v>
      </c>
      <c r="N59" s="22">
        <v>350</v>
      </c>
      <c r="O59" s="22">
        <v>350</v>
      </c>
      <c r="P59" s="60" t="s">
        <v>399</v>
      </c>
    </row>
    <row r="60" spans="1:16" s="3" customFormat="1" ht="48" x14ac:dyDescent="0.2">
      <c r="A60" s="22" t="s">
        <v>468</v>
      </c>
      <c r="B60" s="61"/>
      <c r="C60" s="52" t="s">
        <v>203</v>
      </c>
      <c r="D60" s="53" t="s">
        <v>159</v>
      </c>
      <c r="E60" s="22">
        <v>1</v>
      </c>
      <c r="F60" s="22">
        <v>1</v>
      </c>
      <c r="G60" s="22">
        <v>1</v>
      </c>
      <c r="H60" s="22">
        <v>1</v>
      </c>
      <c r="I60" s="22">
        <v>1</v>
      </c>
      <c r="J60" s="22">
        <v>1</v>
      </c>
      <c r="K60" s="22">
        <v>1</v>
      </c>
      <c r="L60" s="22">
        <v>1</v>
      </c>
      <c r="M60" s="22">
        <v>1</v>
      </c>
      <c r="N60" s="22">
        <v>1</v>
      </c>
      <c r="O60" s="22">
        <v>1</v>
      </c>
      <c r="P60" s="61"/>
    </row>
    <row r="61" spans="1:16" s="3" customFormat="1" ht="36" x14ac:dyDescent="0.2">
      <c r="A61" s="43" t="s">
        <v>469</v>
      </c>
      <c r="B61" s="62"/>
      <c r="C61" s="52" t="s">
        <v>202</v>
      </c>
      <c r="D61" s="53" t="s">
        <v>159</v>
      </c>
      <c r="E61" s="22" t="s">
        <v>160</v>
      </c>
      <c r="F61" s="22">
        <v>100</v>
      </c>
      <c r="G61" s="22">
        <v>50</v>
      </c>
      <c r="H61" s="22">
        <v>200</v>
      </c>
      <c r="I61" s="22">
        <v>150</v>
      </c>
      <c r="J61" s="22">
        <v>250</v>
      </c>
      <c r="K61" s="22">
        <v>150</v>
      </c>
      <c r="L61" s="22">
        <v>150</v>
      </c>
      <c r="M61" s="22">
        <v>150</v>
      </c>
      <c r="N61" s="22">
        <v>150</v>
      </c>
      <c r="O61" s="22">
        <v>150</v>
      </c>
      <c r="P61" s="61"/>
    </row>
    <row r="62" spans="1:16" s="3" customFormat="1" ht="39" customHeight="1" x14ac:dyDescent="0.2">
      <c r="A62" s="22" t="s">
        <v>470</v>
      </c>
      <c r="B62" s="52" t="s">
        <v>204</v>
      </c>
      <c r="C62" s="52" t="s">
        <v>205</v>
      </c>
      <c r="D62" s="22" t="s">
        <v>143</v>
      </c>
      <c r="E62" s="22">
        <v>100</v>
      </c>
      <c r="F62" s="22">
        <v>100</v>
      </c>
      <c r="G62" s="22">
        <v>100</v>
      </c>
      <c r="H62" s="22">
        <v>100</v>
      </c>
      <c r="I62" s="22">
        <v>100</v>
      </c>
      <c r="J62" s="22">
        <v>100</v>
      </c>
      <c r="K62" s="22">
        <v>100</v>
      </c>
      <c r="L62" s="22">
        <v>100</v>
      </c>
      <c r="M62" s="22">
        <v>100</v>
      </c>
      <c r="N62" s="22">
        <v>100</v>
      </c>
      <c r="O62" s="22">
        <v>100</v>
      </c>
      <c r="P62" s="62"/>
    </row>
    <row r="63" spans="1:16" s="3" customFormat="1" ht="12" customHeight="1" x14ac:dyDescent="0.2">
      <c r="A63" s="22"/>
      <c r="B63" s="79" t="s">
        <v>403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1"/>
    </row>
    <row r="64" spans="1:16" s="3" customFormat="1" ht="12" customHeight="1" x14ac:dyDescent="0.2">
      <c r="A64" s="22"/>
      <c r="B64" s="79" t="s">
        <v>265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1"/>
    </row>
    <row r="65" spans="1:16" s="3" customFormat="1" ht="75" customHeight="1" x14ac:dyDescent="0.2">
      <c r="A65" s="22" t="s">
        <v>471</v>
      </c>
      <c r="B65" s="60" t="s">
        <v>206</v>
      </c>
      <c r="C65" s="52" t="s">
        <v>207</v>
      </c>
      <c r="D65" s="22" t="s">
        <v>159</v>
      </c>
      <c r="E65" s="22">
        <v>1</v>
      </c>
      <c r="F65" s="22">
        <v>3</v>
      </c>
      <c r="G65" s="22">
        <v>1</v>
      </c>
      <c r="H65" s="22">
        <v>1</v>
      </c>
      <c r="I65" s="22">
        <v>1</v>
      </c>
      <c r="J65" s="22">
        <v>1</v>
      </c>
      <c r="K65" s="22">
        <v>2</v>
      </c>
      <c r="L65" s="22">
        <v>3</v>
      </c>
      <c r="M65" s="22">
        <v>1</v>
      </c>
      <c r="N65" s="22">
        <v>1</v>
      </c>
      <c r="O65" s="22">
        <v>1</v>
      </c>
      <c r="P65" s="52" t="s">
        <v>404</v>
      </c>
    </row>
    <row r="66" spans="1:16" s="3" customFormat="1" ht="53.25" customHeight="1" x14ac:dyDescent="0.2">
      <c r="A66" s="22" t="s">
        <v>472</v>
      </c>
      <c r="B66" s="62"/>
      <c r="C66" s="52" t="s">
        <v>208</v>
      </c>
      <c r="D66" s="22" t="s">
        <v>143</v>
      </c>
      <c r="E66" s="22">
        <v>3.9</v>
      </c>
      <c r="F66" s="22">
        <v>3.8</v>
      </c>
      <c r="G66" s="22">
        <v>3.6</v>
      </c>
      <c r="H66" s="22">
        <v>3.4</v>
      </c>
      <c r="I66" s="22">
        <v>3.2</v>
      </c>
      <c r="J66" s="22">
        <v>3</v>
      </c>
      <c r="K66" s="22">
        <v>2.8</v>
      </c>
      <c r="L66" s="22">
        <v>2.6</v>
      </c>
      <c r="M66" s="22">
        <v>2.4</v>
      </c>
      <c r="N66" s="22">
        <v>2.2000000000000002</v>
      </c>
      <c r="O66" s="22">
        <v>2</v>
      </c>
      <c r="P66" s="68" t="s">
        <v>405</v>
      </c>
    </row>
    <row r="67" spans="1:16" s="3" customFormat="1" ht="122.25" customHeight="1" x14ac:dyDescent="0.2">
      <c r="A67" s="22" t="s">
        <v>473</v>
      </c>
      <c r="B67" s="52" t="s">
        <v>209</v>
      </c>
      <c r="C67" s="52" t="s">
        <v>210</v>
      </c>
      <c r="D67" s="53" t="s">
        <v>143</v>
      </c>
      <c r="E67" s="22">
        <v>73</v>
      </c>
      <c r="F67" s="22">
        <v>85</v>
      </c>
      <c r="G67" s="22">
        <v>87</v>
      </c>
      <c r="H67" s="22">
        <v>90</v>
      </c>
      <c r="I67" s="22">
        <v>95</v>
      </c>
      <c r="J67" s="22">
        <v>95</v>
      </c>
      <c r="K67" s="22">
        <v>95</v>
      </c>
      <c r="L67" s="22">
        <v>95</v>
      </c>
      <c r="M67" s="22">
        <v>95</v>
      </c>
      <c r="N67" s="22">
        <v>95</v>
      </c>
      <c r="O67" s="22">
        <v>95</v>
      </c>
      <c r="P67" s="68"/>
    </row>
    <row r="68" spans="1:16" s="3" customFormat="1" ht="120" x14ac:dyDescent="0.2">
      <c r="A68" s="22" t="s">
        <v>474</v>
      </c>
      <c r="B68" s="68" t="s">
        <v>211</v>
      </c>
      <c r="C68" s="52" t="s">
        <v>407</v>
      </c>
      <c r="D68" s="22" t="s">
        <v>159</v>
      </c>
      <c r="E68" s="22">
        <v>1</v>
      </c>
      <c r="F68" s="22">
        <v>1</v>
      </c>
      <c r="G68" s="22">
        <v>1</v>
      </c>
      <c r="H68" s="22">
        <v>1</v>
      </c>
      <c r="I68" s="22">
        <v>1</v>
      </c>
      <c r="J68" s="22">
        <v>1</v>
      </c>
      <c r="K68" s="22">
        <v>1</v>
      </c>
      <c r="L68" s="22">
        <v>1</v>
      </c>
      <c r="M68" s="22">
        <v>1</v>
      </c>
      <c r="N68" s="22">
        <v>1</v>
      </c>
      <c r="O68" s="22">
        <v>1</v>
      </c>
      <c r="P68" s="52" t="s">
        <v>406</v>
      </c>
    </row>
    <row r="69" spans="1:16" s="3" customFormat="1" ht="96" x14ac:dyDescent="0.2">
      <c r="A69" s="22" t="s">
        <v>475</v>
      </c>
      <c r="B69" s="68"/>
      <c r="C69" s="52" t="s">
        <v>212</v>
      </c>
      <c r="D69" s="22" t="s">
        <v>159</v>
      </c>
      <c r="E69" s="22">
        <v>1</v>
      </c>
      <c r="F69" s="22">
        <v>1</v>
      </c>
      <c r="G69" s="22">
        <v>1</v>
      </c>
      <c r="H69" s="22">
        <v>1</v>
      </c>
      <c r="I69" s="22">
        <v>1</v>
      </c>
      <c r="J69" s="22">
        <v>1</v>
      </c>
      <c r="K69" s="22">
        <v>1</v>
      </c>
      <c r="L69" s="22">
        <v>1</v>
      </c>
      <c r="M69" s="22">
        <v>1</v>
      </c>
      <c r="N69" s="22">
        <v>1</v>
      </c>
      <c r="O69" s="22">
        <v>1</v>
      </c>
      <c r="P69" s="52" t="s">
        <v>408</v>
      </c>
    </row>
    <row r="70" spans="1:16" s="3" customFormat="1" ht="72" x14ac:dyDescent="0.2">
      <c r="A70" s="22" t="s">
        <v>476</v>
      </c>
      <c r="B70" s="60" t="s">
        <v>409</v>
      </c>
      <c r="C70" s="52" t="s">
        <v>213</v>
      </c>
      <c r="D70" s="33" t="s">
        <v>259</v>
      </c>
      <c r="E70" s="22">
        <v>0.95</v>
      </c>
      <c r="F70" s="34">
        <v>0.8</v>
      </c>
      <c r="G70" s="22">
        <v>0.85</v>
      </c>
      <c r="H70" s="22">
        <v>0.85</v>
      </c>
      <c r="I70" s="22">
        <v>0.95</v>
      </c>
      <c r="J70" s="22">
        <v>0.95</v>
      </c>
      <c r="K70" s="22" t="s">
        <v>160</v>
      </c>
      <c r="L70" s="22" t="s">
        <v>160</v>
      </c>
      <c r="M70" s="22" t="s">
        <v>160</v>
      </c>
      <c r="N70" s="22" t="s">
        <v>160</v>
      </c>
      <c r="O70" s="22" t="s">
        <v>160</v>
      </c>
      <c r="P70" s="52" t="s">
        <v>412</v>
      </c>
    </row>
    <row r="71" spans="1:16" s="3" customFormat="1" ht="66" customHeight="1" x14ac:dyDescent="0.2">
      <c r="A71" s="22" t="s">
        <v>477</v>
      </c>
      <c r="B71" s="61"/>
      <c r="C71" s="52" t="s">
        <v>214</v>
      </c>
      <c r="D71" s="22" t="s">
        <v>215</v>
      </c>
      <c r="E71" s="22">
        <v>97</v>
      </c>
      <c r="F71" s="22">
        <v>102</v>
      </c>
      <c r="G71" s="22">
        <v>102</v>
      </c>
      <c r="H71" s="22">
        <v>102</v>
      </c>
      <c r="I71" s="22">
        <v>102</v>
      </c>
      <c r="J71" s="22">
        <v>102</v>
      </c>
      <c r="K71" s="22">
        <v>102</v>
      </c>
      <c r="L71" s="22">
        <v>102</v>
      </c>
      <c r="M71" s="22">
        <v>102</v>
      </c>
      <c r="N71" s="22">
        <v>102</v>
      </c>
      <c r="O71" s="22">
        <v>102</v>
      </c>
      <c r="P71" s="52" t="s">
        <v>216</v>
      </c>
    </row>
    <row r="72" spans="1:16" s="3" customFormat="1" ht="123" customHeight="1" x14ac:dyDescent="0.2">
      <c r="A72" s="22" t="s">
        <v>478</v>
      </c>
      <c r="B72" s="61"/>
      <c r="C72" s="52" t="s">
        <v>410</v>
      </c>
      <c r="D72" s="22" t="s">
        <v>143</v>
      </c>
      <c r="E72" s="22">
        <v>0.6</v>
      </c>
      <c r="F72" s="22">
        <v>0.6</v>
      </c>
      <c r="G72" s="22">
        <v>0.6</v>
      </c>
      <c r="H72" s="22">
        <v>0.6</v>
      </c>
      <c r="I72" s="22">
        <v>0.6</v>
      </c>
      <c r="J72" s="22">
        <v>0.6</v>
      </c>
      <c r="K72" s="22">
        <v>0.6</v>
      </c>
      <c r="L72" s="22">
        <v>0.6</v>
      </c>
      <c r="M72" s="22">
        <v>0.6</v>
      </c>
      <c r="N72" s="22">
        <v>0.6</v>
      </c>
      <c r="O72" s="22">
        <v>0.6</v>
      </c>
      <c r="P72" s="54" t="s">
        <v>413</v>
      </c>
    </row>
    <row r="73" spans="1:16" s="3" customFormat="1" ht="122.25" customHeight="1" x14ac:dyDescent="0.2">
      <c r="A73" s="22" t="s">
        <v>479</v>
      </c>
      <c r="B73" s="62"/>
      <c r="C73" s="52" t="s">
        <v>411</v>
      </c>
      <c r="D73" s="22" t="s">
        <v>143</v>
      </c>
      <c r="E73" s="22">
        <v>0.91</v>
      </c>
      <c r="F73" s="22">
        <v>0.91</v>
      </c>
      <c r="G73" s="22">
        <v>0.91</v>
      </c>
      <c r="H73" s="22">
        <v>0.91</v>
      </c>
      <c r="I73" s="22">
        <v>0.91</v>
      </c>
      <c r="J73" s="22">
        <v>0.91</v>
      </c>
      <c r="K73" s="22">
        <v>0.91</v>
      </c>
      <c r="L73" s="22">
        <v>0.91</v>
      </c>
      <c r="M73" s="22">
        <v>0.91</v>
      </c>
      <c r="N73" s="22">
        <v>0.91</v>
      </c>
      <c r="O73" s="22">
        <v>0.91</v>
      </c>
      <c r="P73" s="52" t="s">
        <v>414</v>
      </c>
    </row>
    <row r="74" spans="1:16" s="3" customFormat="1" ht="12" customHeight="1" x14ac:dyDescent="0.2">
      <c r="A74" s="22"/>
      <c r="B74" s="79" t="s">
        <v>415</v>
      </c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</row>
    <row r="75" spans="1:16" s="3" customFormat="1" ht="12" customHeight="1" x14ac:dyDescent="0.2">
      <c r="A75" s="22"/>
      <c r="B75" s="79" t="s">
        <v>266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1"/>
    </row>
    <row r="76" spans="1:16" s="3" customFormat="1" ht="72" x14ac:dyDescent="0.2">
      <c r="A76" s="22" t="s">
        <v>480</v>
      </c>
      <c r="B76" s="68" t="s">
        <v>217</v>
      </c>
      <c r="C76" s="52" t="s">
        <v>218</v>
      </c>
      <c r="D76" s="22" t="s">
        <v>219</v>
      </c>
      <c r="E76" s="22">
        <v>893.6</v>
      </c>
      <c r="F76" s="22">
        <v>900</v>
      </c>
      <c r="G76" s="22">
        <v>905</v>
      </c>
      <c r="H76" s="22">
        <v>910</v>
      </c>
      <c r="I76" s="22">
        <v>915</v>
      </c>
      <c r="J76" s="22">
        <v>920</v>
      </c>
      <c r="K76" s="22">
        <v>925</v>
      </c>
      <c r="L76" s="22">
        <v>930</v>
      </c>
      <c r="M76" s="22">
        <v>935</v>
      </c>
      <c r="N76" s="22">
        <v>940</v>
      </c>
      <c r="O76" s="22">
        <v>945</v>
      </c>
      <c r="P76" s="52" t="s">
        <v>141</v>
      </c>
    </row>
    <row r="77" spans="1:16" s="3" customFormat="1" ht="32.25" customHeight="1" x14ac:dyDescent="0.2">
      <c r="A77" s="65" t="s">
        <v>481</v>
      </c>
      <c r="B77" s="68"/>
      <c r="C77" s="68" t="s">
        <v>220</v>
      </c>
      <c r="D77" s="65" t="s">
        <v>159</v>
      </c>
      <c r="E77" s="65">
        <v>980</v>
      </c>
      <c r="F77" s="65">
        <v>1050</v>
      </c>
      <c r="G77" s="65">
        <v>1060</v>
      </c>
      <c r="H77" s="65">
        <v>1060</v>
      </c>
      <c r="I77" s="65">
        <v>1070</v>
      </c>
      <c r="J77" s="65">
        <v>1070</v>
      </c>
      <c r="K77" s="65">
        <v>1080</v>
      </c>
      <c r="L77" s="65">
        <v>1080</v>
      </c>
      <c r="M77" s="65">
        <v>1100</v>
      </c>
      <c r="N77" s="65">
        <v>1100</v>
      </c>
      <c r="O77" s="65">
        <v>1100</v>
      </c>
      <c r="P77" s="68" t="s">
        <v>221</v>
      </c>
    </row>
    <row r="78" spans="1:16" s="3" customFormat="1" x14ac:dyDescent="0.2">
      <c r="A78" s="65"/>
      <c r="B78" s="68"/>
      <c r="C78" s="68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8"/>
    </row>
    <row r="79" spans="1:16" s="3" customFormat="1" ht="18.75" customHeight="1" x14ac:dyDescent="0.2">
      <c r="A79" s="22" t="s">
        <v>482</v>
      </c>
      <c r="B79" s="68"/>
      <c r="C79" s="52" t="s">
        <v>222</v>
      </c>
      <c r="D79" s="22" t="s">
        <v>159</v>
      </c>
      <c r="E79" s="22">
        <v>368</v>
      </c>
      <c r="F79" s="22">
        <v>380</v>
      </c>
      <c r="G79" s="22">
        <v>385</v>
      </c>
      <c r="H79" s="22">
        <v>390</v>
      </c>
      <c r="I79" s="22">
        <v>390</v>
      </c>
      <c r="J79" s="22">
        <v>390</v>
      </c>
      <c r="K79" s="22">
        <v>390</v>
      </c>
      <c r="L79" s="22">
        <v>390</v>
      </c>
      <c r="M79" s="22">
        <v>390</v>
      </c>
      <c r="N79" s="22">
        <v>390</v>
      </c>
      <c r="O79" s="22">
        <v>390</v>
      </c>
      <c r="P79" s="68"/>
    </row>
    <row r="80" spans="1:16" s="3" customFormat="1" ht="72" x14ac:dyDescent="0.2">
      <c r="A80" s="22" t="s">
        <v>483</v>
      </c>
      <c r="B80" s="68"/>
      <c r="C80" s="52" t="s">
        <v>223</v>
      </c>
      <c r="D80" s="22" t="s">
        <v>224</v>
      </c>
      <c r="E80" s="22">
        <v>111</v>
      </c>
      <c r="F80" s="22">
        <v>107</v>
      </c>
      <c r="G80" s="22">
        <v>106.8</v>
      </c>
      <c r="H80" s="22">
        <v>106.6</v>
      </c>
      <c r="I80" s="22">
        <v>106.6</v>
      </c>
      <c r="J80" s="22">
        <v>106.4</v>
      </c>
      <c r="K80" s="22">
        <v>106.3</v>
      </c>
      <c r="L80" s="22">
        <v>106.2</v>
      </c>
      <c r="M80" s="22">
        <v>106</v>
      </c>
      <c r="N80" s="22">
        <v>105.8</v>
      </c>
      <c r="O80" s="22">
        <v>105.6</v>
      </c>
      <c r="P80" s="52" t="s">
        <v>141</v>
      </c>
    </row>
    <row r="81" spans="1:16" s="3" customFormat="1" ht="60" x14ac:dyDescent="0.2">
      <c r="A81" s="22" t="s">
        <v>484</v>
      </c>
      <c r="B81" s="68" t="s">
        <v>225</v>
      </c>
      <c r="C81" s="52" t="s">
        <v>226</v>
      </c>
      <c r="D81" s="22" t="s">
        <v>159</v>
      </c>
      <c r="E81" s="22">
        <v>1302</v>
      </c>
      <c r="F81" s="22">
        <v>1250</v>
      </c>
      <c r="G81" s="22">
        <v>1225</v>
      </c>
      <c r="H81" s="22">
        <v>1201</v>
      </c>
      <c r="I81" s="22">
        <v>1177</v>
      </c>
      <c r="J81" s="22">
        <v>1153</v>
      </c>
      <c r="K81" s="22">
        <v>1130</v>
      </c>
      <c r="L81" s="22">
        <v>1108</v>
      </c>
      <c r="M81" s="22">
        <v>1086</v>
      </c>
      <c r="N81" s="22">
        <v>1064</v>
      </c>
      <c r="O81" s="22">
        <v>1043</v>
      </c>
      <c r="P81" s="52" t="s">
        <v>227</v>
      </c>
    </row>
    <row r="82" spans="1:16" s="3" customFormat="1" ht="88.5" customHeight="1" x14ac:dyDescent="0.2">
      <c r="A82" s="22" t="s">
        <v>485</v>
      </c>
      <c r="B82" s="68"/>
      <c r="C82" s="52" t="s">
        <v>416</v>
      </c>
      <c r="D82" s="22" t="s">
        <v>143</v>
      </c>
      <c r="E82" s="22">
        <v>50</v>
      </c>
      <c r="F82" s="22">
        <v>65</v>
      </c>
      <c r="G82" s="22">
        <v>68</v>
      </c>
      <c r="H82" s="22">
        <v>70</v>
      </c>
      <c r="I82" s="22">
        <v>73</v>
      </c>
      <c r="J82" s="22">
        <v>76</v>
      </c>
      <c r="K82" s="22">
        <v>80</v>
      </c>
      <c r="L82" s="22">
        <v>83</v>
      </c>
      <c r="M82" s="22">
        <v>86</v>
      </c>
      <c r="N82" s="22">
        <v>90</v>
      </c>
      <c r="O82" s="22">
        <v>95</v>
      </c>
      <c r="P82" s="52" t="s">
        <v>228</v>
      </c>
    </row>
    <row r="83" spans="1:16" s="3" customFormat="1" ht="12" customHeight="1" x14ac:dyDescent="0.2">
      <c r="A83" s="22"/>
      <c r="B83" s="79" t="s">
        <v>311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1"/>
    </row>
    <row r="84" spans="1:16" s="3" customFormat="1" ht="12" customHeight="1" x14ac:dyDescent="0.2">
      <c r="A84" s="22"/>
      <c r="B84" s="79" t="s">
        <v>94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1"/>
    </row>
    <row r="85" spans="1:16" s="3" customFormat="1" ht="36" x14ac:dyDescent="0.2">
      <c r="A85" s="22" t="s">
        <v>486</v>
      </c>
      <c r="B85" s="68" t="s">
        <v>229</v>
      </c>
      <c r="C85" s="52" t="s">
        <v>230</v>
      </c>
      <c r="D85" s="22" t="s">
        <v>159</v>
      </c>
      <c r="E85" s="22">
        <v>3</v>
      </c>
      <c r="F85" s="22">
        <v>2</v>
      </c>
      <c r="G85" s="22">
        <v>2</v>
      </c>
      <c r="H85" s="22">
        <v>2</v>
      </c>
      <c r="I85" s="22">
        <v>2</v>
      </c>
      <c r="J85" s="22">
        <v>2</v>
      </c>
      <c r="K85" s="22">
        <v>2</v>
      </c>
      <c r="L85" s="22">
        <v>2</v>
      </c>
      <c r="M85" s="22">
        <v>2</v>
      </c>
      <c r="N85" s="22">
        <v>2</v>
      </c>
      <c r="O85" s="22">
        <v>2</v>
      </c>
      <c r="P85" s="68" t="s">
        <v>152</v>
      </c>
    </row>
    <row r="86" spans="1:16" s="3" customFormat="1" ht="36" x14ac:dyDescent="0.2">
      <c r="A86" s="22" t="s">
        <v>487</v>
      </c>
      <c r="B86" s="68"/>
      <c r="C86" s="52" t="s">
        <v>231</v>
      </c>
      <c r="D86" s="22" t="s">
        <v>143</v>
      </c>
      <c r="E86" s="22">
        <v>0</v>
      </c>
      <c r="F86" s="22">
        <v>33</v>
      </c>
      <c r="G86" s="22">
        <v>50</v>
      </c>
      <c r="H86" s="22">
        <v>75</v>
      </c>
      <c r="I86" s="22">
        <v>100</v>
      </c>
      <c r="J86" s="22">
        <v>100</v>
      </c>
      <c r="K86" s="22">
        <v>100</v>
      </c>
      <c r="L86" s="22">
        <v>100</v>
      </c>
      <c r="M86" s="22">
        <v>100</v>
      </c>
      <c r="N86" s="22">
        <v>100</v>
      </c>
      <c r="O86" s="22">
        <v>100</v>
      </c>
      <c r="P86" s="68"/>
    </row>
    <row r="87" spans="1:16" s="3" customFormat="1" ht="144.75" customHeight="1" x14ac:dyDescent="0.2">
      <c r="A87" s="22" t="s">
        <v>488</v>
      </c>
      <c r="B87" s="68"/>
      <c r="C87" s="52" t="s">
        <v>232</v>
      </c>
      <c r="D87" s="22" t="s">
        <v>159</v>
      </c>
      <c r="E87" s="22">
        <v>2563</v>
      </c>
      <c r="F87" s="22">
        <v>2600</v>
      </c>
      <c r="G87" s="22">
        <v>2800</v>
      </c>
      <c r="H87" s="22">
        <v>3000</v>
      </c>
      <c r="I87" s="22">
        <v>3100</v>
      </c>
      <c r="J87" s="22">
        <v>3200</v>
      </c>
      <c r="K87" s="22">
        <v>3300</v>
      </c>
      <c r="L87" s="22">
        <v>3400</v>
      </c>
      <c r="M87" s="22">
        <v>3500</v>
      </c>
      <c r="N87" s="22">
        <v>3600</v>
      </c>
      <c r="O87" s="22">
        <v>3700</v>
      </c>
      <c r="P87" s="52" t="s">
        <v>233</v>
      </c>
    </row>
    <row r="88" spans="1:16" s="3" customFormat="1" ht="36" x14ac:dyDescent="0.2">
      <c r="A88" s="22" t="s">
        <v>489</v>
      </c>
      <c r="B88" s="68" t="s">
        <v>234</v>
      </c>
      <c r="C88" s="52" t="s">
        <v>235</v>
      </c>
      <c r="D88" s="22" t="s">
        <v>143</v>
      </c>
      <c r="E88" s="22">
        <v>17.2</v>
      </c>
      <c r="F88" s="22">
        <v>17.5</v>
      </c>
      <c r="G88" s="22">
        <v>18</v>
      </c>
      <c r="H88" s="22">
        <v>19</v>
      </c>
      <c r="I88" s="22">
        <v>20</v>
      </c>
      <c r="J88" s="22">
        <v>23</v>
      </c>
      <c r="K88" s="22">
        <v>25</v>
      </c>
      <c r="L88" s="22">
        <v>27</v>
      </c>
      <c r="M88" s="22">
        <v>30</v>
      </c>
      <c r="N88" s="22">
        <v>31</v>
      </c>
      <c r="O88" s="22">
        <v>33</v>
      </c>
      <c r="P88" s="68" t="s">
        <v>152</v>
      </c>
    </row>
    <row r="89" spans="1:16" s="3" customFormat="1" ht="36" x14ac:dyDescent="0.2">
      <c r="A89" s="22" t="s">
        <v>490</v>
      </c>
      <c r="B89" s="68"/>
      <c r="C89" s="52" t="s">
        <v>236</v>
      </c>
      <c r="D89" s="22" t="s">
        <v>159</v>
      </c>
      <c r="E89" s="22">
        <v>404</v>
      </c>
      <c r="F89" s="22">
        <v>416</v>
      </c>
      <c r="G89" s="22">
        <v>429</v>
      </c>
      <c r="H89" s="22">
        <v>442</v>
      </c>
      <c r="I89" s="22">
        <v>455</v>
      </c>
      <c r="J89" s="22">
        <v>465</v>
      </c>
      <c r="K89" s="22">
        <v>475</v>
      </c>
      <c r="L89" s="22">
        <v>485</v>
      </c>
      <c r="M89" s="22">
        <v>495</v>
      </c>
      <c r="N89" s="22">
        <v>505</v>
      </c>
      <c r="O89" s="22">
        <v>510</v>
      </c>
      <c r="P89" s="68"/>
    </row>
    <row r="90" spans="1:16" s="3" customFormat="1" ht="60" x14ac:dyDescent="0.2">
      <c r="A90" s="22" t="s">
        <v>491</v>
      </c>
      <c r="B90" s="68"/>
      <c r="C90" s="52" t="s">
        <v>237</v>
      </c>
      <c r="D90" s="22" t="s">
        <v>159</v>
      </c>
      <c r="E90" s="22">
        <v>7</v>
      </c>
      <c r="F90" s="22">
        <v>8</v>
      </c>
      <c r="G90" s="22">
        <v>9</v>
      </c>
      <c r="H90" s="22">
        <v>9</v>
      </c>
      <c r="I90" s="22">
        <v>10</v>
      </c>
      <c r="J90" s="22">
        <v>10</v>
      </c>
      <c r="K90" s="22">
        <v>11</v>
      </c>
      <c r="L90" s="22">
        <v>12</v>
      </c>
      <c r="M90" s="22">
        <v>13</v>
      </c>
      <c r="N90" s="22">
        <v>14</v>
      </c>
      <c r="O90" s="22">
        <v>15</v>
      </c>
      <c r="P90" s="52" t="s">
        <v>238</v>
      </c>
    </row>
    <row r="91" spans="1:16" s="3" customFormat="1" ht="77.25" customHeight="1" x14ac:dyDescent="0.2">
      <c r="A91" s="22" t="s">
        <v>492</v>
      </c>
      <c r="B91" s="68" t="s">
        <v>239</v>
      </c>
      <c r="C91" s="52" t="s">
        <v>272</v>
      </c>
      <c r="D91" s="22" t="s">
        <v>143</v>
      </c>
      <c r="E91" s="22">
        <v>6.8</v>
      </c>
      <c r="F91" s="22">
        <v>6.5</v>
      </c>
      <c r="G91" s="22">
        <v>6</v>
      </c>
      <c r="H91" s="22">
        <v>5.5</v>
      </c>
      <c r="I91" s="22">
        <v>5</v>
      </c>
      <c r="J91" s="22">
        <v>4.5</v>
      </c>
      <c r="K91" s="22">
        <v>4</v>
      </c>
      <c r="L91" s="22">
        <v>3</v>
      </c>
      <c r="M91" s="22">
        <v>2</v>
      </c>
      <c r="N91" s="22">
        <v>1</v>
      </c>
      <c r="O91" s="22">
        <v>0</v>
      </c>
      <c r="P91" s="52" t="s">
        <v>240</v>
      </c>
    </row>
    <row r="92" spans="1:16" s="3" customFormat="1" ht="60" x14ac:dyDescent="0.2">
      <c r="A92" s="22" t="s">
        <v>493</v>
      </c>
      <c r="B92" s="68"/>
      <c r="C92" s="52" t="s">
        <v>241</v>
      </c>
      <c r="D92" s="22" t="s">
        <v>159</v>
      </c>
      <c r="E92" s="22">
        <v>8</v>
      </c>
      <c r="F92" s="22">
        <v>5</v>
      </c>
      <c r="G92" s="22">
        <v>5</v>
      </c>
      <c r="H92" s="22">
        <v>5</v>
      </c>
      <c r="I92" s="22">
        <v>5</v>
      </c>
      <c r="J92" s="22">
        <v>5</v>
      </c>
      <c r="K92" s="22">
        <v>5</v>
      </c>
      <c r="L92" s="22">
        <v>5</v>
      </c>
      <c r="M92" s="22">
        <v>5</v>
      </c>
      <c r="N92" s="22">
        <v>5</v>
      </c>
      <c r="O92" s="22">
        <v>5</v>
      </c>
      <c r="P92" s="52" t="s">
        <v>152</v>
      </c>
    </row>
    <row r="93" spans="1:16" s="3" customFormat="1" ht="12" customHeight="1" x14ac:dyDescent="0.2">
      <c r="A93" s="22"/>
      <c r="B93" s="79" t="s">
        <v>312</v>
      </c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1"/>
    </row>
    <row r="94" spans="1:16" s="3" customFormat="1" ht="12" customHeight="1" x14ac:dyDescent="0.2">
      <c r="A94" s="22"/>
      <c r="B94" s="79" t="s">
        <v>267</v>
      </c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1"/>
    </row>
    <row r="95" spans="1:16" s="3" customFormat="1" ht="49.5" customHeight="1" x14ac:dyDescent="0.2">
      <c r="A95" s="22" t="s">
        <v>494</v>
      </c>
      <c r="B95" s="68" t="s">
        <v>417</v>
      </c>
      <c r="C95" s="52" t="s">
        <v>242</v>
      </c>
      <c r="D95" s="22" t="s">
        <v>159</v>
      </c>
      <c r="E95" s="22">
        <v>47</v>
      </c>
      <c r="F95" s="22">
        <v>28</v>
      </c>
      <c r="G95" s="22">
        <v>33</v>
      </c>
      <c r="H95" s="22">
        <v>34</v>
      </c>
      <c r="I95" s="22">
        <v>42</v>
      </c>
      <c r="J95" s="22">
        <v>47</v>
      </c>
      <c r="K95" s="22">
        <v>56</v>
      </c>
      <c r="L95" s="22">
        <v>58</v>
      </c>
      <c r="M95" s="22">
        <v>64</v>
      </c>
      <c r="N95" s="22">
        <v>77</v>
      </c>
      <c r="O95" s="22">
        <v>84</v>
      </c>
      <c r="P95" s="60" t="s">
        <v>392</v>
      </c>
    </row>
    <row r="96" spans="1:16" s="3" customFormat="1" ht="113.25" customHeight="1" x14ac:dyDescent="0.2">
      <c r="A96" s="22" t="s">
        <v>495</v>
      </c>
      <c r="B96" s="68"/>
      <c r="C96" s="52" t="s">
        <v>243</v>
      </c>
      <c r="D96" s="22" t="s">
        <v>255</v>
      </c>
      <c r="E96" s="22">
        <v>138.5</v>
      </c>
      <c r="F96" s="22">
        <v>129</v>
      </c>
      <c r="G96" s="22">
        <v>132.9</v>
      </c>
      <c r="H96" s="22">
        <v>140.80000000000001</v>
      </c>
      <c r="I96" s="22">
        <v>168</v>
      </c>
      <c r="J96" s="22">
        <v>199.5</v>
      </c>
      <c r="K96" s="22">
        <v>228.6</v>
      </c>
      <c r="L96" s="22">
        <v>269.39999999999998</v>
      </c>
      <c r="M96" s="22">
        <v>308</v>
      </c>
      <c r="N96" s="22">
        <v>346.5</v>
      </c>
      <c r="O96" s="22">
        <v>422.5</v>
      </c>
      <c r="P96" s="62"/>
    </row>
    <row r="97" spans="1:16" s="3" customFormat="1" ht="48" x14ac:dyDescent="0.2">
      <c r="A97" s="22" t="s">
        <v>496</v>
      </c>
      <c r="B97" s="68" t="s">
        <v>418</v>
      </c>
      <c r="C97" s="52" t="s">
        <v>244</v>
      </c>
      <c r="D97" s="22" t="s">
        <v>159</v>
      </c>
      <c r="E97" s="22">
        <v>1</v>
      </c>
      <c r="F97" s="22">
        <v>2</v>
      </c>
      <c r="G97" s="22">
        <v>0</v>
      </c>
      <c r="H97" s="22">
        <v>2</v>
      </c>
      <c r="I97" s="22">
        <v>2</v>
      </c>
      <c r="J97" s="22">
        <v>0</v>
      </c>
      <c r="K97" s="22">
        <v>0</v>
      </c>
      <c r="L97" s="22">
        <v>4</v>
      </c>
      <c r="M97" s="22">
        <v>4</v>
      </c>
      <c r="N97" s="22">
        <v>0</v>
      </c>
      <c r="O97" s="22">
        <v>0</v>
      </c>
      <c r="P97" s="68" t="s">
        <v>245</v>
      </c>
    </row>
    <row r="98" spans="1:16" s="3" customFormat="1" ht="48" x14ac:dyDescent="0.2">
      <c r="A98" s="22" t="s">
        <v>497</v>
      </c>
      <c r="B98" s="68"/>
      <c r="C98" s="52" t="s">
        <v>246</v>
      </c>
      <c r="D98" s="22" t="s">
        <v>159</v>
      </c>
      <c r="E98" s="22">
        <v>0</v>
      </c>
      <c r="F98" s="22">
        <v>0</v>
      </c>
      <c r="G98" s="22">
        <v>0</v>
      </c>
      <c r="H98" s="22">
        <v>0</v>
      </c>
      <c r="I98" s="22">
        <v>2</v>
      </c>
      <c r="J98" s="22">
        <v>3</v>
      </c>
      <c r="K98" s="22">
        <v>5</v>
      </c>
      <c r="L98" s="22">
        <v>0</v>
      </c>
      <c r="M98" s="22">
        <v>0</v>
      </c>
      <c r="N98" s="22">
        <v>0</v>
      </c>
      <c r="O98" s="22">
        <v>0</v>
      </c>
      <c r="P98" s="68"/>
    </row>
    <row r="99" spans="1:16" s="3" customFormat="1" ht="48" x14ac:dyDescent="0.2">
      <c r="A99" s="22" t="s">
        <v>498</v>
      </c>
      <c r="B99" s="68"/>
      <c r="C99" s="52" t="s">
        <v>247</v>
      </c>
      <c r="D99" s="33" t="s">
        <v>282</v>
      </c>
      <c r="E99" s="22">
        <v>150</v>
      </c>
      <c r="F99" s="22">
        <v>150</v>
      </c>
      <c r="G99" s="22">
        <v>150</v>
      </c>
      <c r="H99" s="22">
        <v>210</v>
      </c>
      <c r="I99" s="22">
        <v>265</v>
      </c>
      <c r="J99" s="22">
        <v>300</v>
      </c>
      <c r="K99" s="22">
        <v>300</v>
      </c>
      <c r="L99" s="22">
        <v>795</v>
      </c>
      <c r="M99" s="22">
        <v>915</v>
      </c>
      <c r="N99" s="22">
        <v>1000</v>
      </c>
      <c r="O99" s="22">
        <v>1000</v>
      </c>
      <c r="P99" s="68"/>
    </row>
    <row r="100" spans="1:16" s="3" customFormat="1" ht="60" x14ac:dyDescent="0.2">
      <c r="A100" s="22" t="s">
        <v>499</v>
      </c>
      <c r="B100" s="68"/>
      <c r="C100" s="52" t="s">
        <v>248</v>
      </c>
      <c r="D100" s="33" t="s">
        <v>282</v>
      </c>
      <c r="E100" s="22">
        <v>0</v>
      </c>
      <c r="F100" s="22">
        <v>0</v>
      </c>
      <c r="G100" s="49">
        <v>600</v>
      </c>
      <c r="H100" s="49">
        <v>700</v>
      </c>
      <c r="I100" s="49">
        <v>800</v>
      </c>
      <c r="J100" s="49">
        <v>900</v>
      </c>
      <c r="K100" s="49">
        <v>1000</v>
      </c>
      <c r="L100" s="49">
        <v>1100</v>
      </c>
      <c r="M100" s="49">
        <v>1200</v>
      </c>
      <c r="N100" s="49">
        <v>1300</v>
      </c>
      <c r="O100" s="22">
        <v>1400</v>
      </c>
      <c r="P100" s="68" t="s">
        <v>392</v>
      </c>
    </row>
    <row r="101" spans="1:16" s="3" customFormat="1" ht="48" x14ac:dyDescent="0.2">
      <c r="A101" s="22" t="s">
        <v>500</v>
      </c>
      <c r="B101" s="68"/>
      <c r="C101" s="52" t="s">
        <v>249</v>
      </c>
      <c r="D101" s="33" t="s">
        <v>282</v>
      </c>
      <c r="E101" s="22">
        <v>0</v>
      </c>
      <c r="F101" s="22">
        <v>0</v>
      </c>
      <c r="G101" s="49">
        <v>120</v>
      </c>
      <c r="H101" s="49">
        <v>240</v>
      </c>
      <c r="I101" s="49">
        <v>360</v>
      </c>
      <c r="J101" s="49">
        <v>480</v>
      </c>
      <c r="K101" s="49">
        <v>600</v>
      </c>
      <c r="L101" s="49">
        <v>720</v>
      </c>
      <c r="M101" s="49">
        <v>840</v>
      </c>
      <c r="N101" s="49">
        <v>960</v>
      </c>
      <c r="O101" s="49">
        <v>1080</v>
      </c>
      <c r="P101" s="68"/>
    </row>
    <row r="102" spans="1:16" s="3" customFormat="1" ht="72" x14ac:dyDescent="0.2">
      <c r="A102" s="22" t="s">
        <v>501</v>
      </c>
      <c r="B102" s="68"/>
      <c r="C102" s="52" t="s">
        <v>250</v>
      </c>
      <c r="D102" s="22" t="s">
        <v>159</v>
      </c>
      <c r="E102" s="22">
        <v>0</v>
      </c>
      <c r="F102" s="22">
        <v>0</v>
      </c>
      <c r="G102" s="49">
        <v>22</v>
      </c>
      <c r="H102" s="49">
        <v>24</v>
      </c>
      <c r="I102" s="49">
        <v>26</v>
      </c>
      <c r="J102" s="49">
        <v>28</v>
      </c>
      <c r="K102" s="49">
        <v>30</v>
      </c>
      <c r="L102" s="49">
        <v>32</v>
      </c>
      <c r="M102" s="49">
        <v>34</v>
      </c>
      <c r="N102" s="49">
        <v>36</v>
      </c>
      <c r="O102" s="49">
        <v>38</v>
      </c>
      <c r="P102" s="68"/>
    </row>
    <row r="103" spans="1:16" s="3" customFormat="1" ht="60" x14ac:dyDescent="0.2">
      <c r="A103" s="22" t="s">
        <v>502</v>
      </c>
      <c r="B103" s="68" t="s">
        <v>251</v>
      </c>
      <c r="C103" s="52" t="s">
        <v>252</v>
      </c>
      <c r="D103" s="22" t="s">
        <v>159</v>
      </c>
      <c r="E103" s="22">
        <v>6</v>
      </c>
      <c r="F103" s="22">
        <v>0</v>
      </c>
      <c r="G103" s="22">
        <v>0</v>
      </c>
      <c r="H103" s="22">
        <v>0</v>
      </c>
      <c r="I103" s="22">
        <v>5</v>
      </c>
      <c r="J103" s="22">
        <v>5</v>
      </c>
      <c r="K103" s="22">
        <v>0</v>
      </c>
      <c r="L103" s="22">
        <v>0</v>
      </c>
      <c r="M103" s="22">
        <v>0</v>
      </c>
      <c r="N103" s="22">
        <v>10</v>
      </c>
      <c r="O103" s="22">
        <v>10</v>
      </c>
      <c r="P103" s="52" t="s">
        <v>245</v>
      </c>
    </row>
    <row r="104" spans="1:16" s="3" customFormat="1" ht="48" x14ac:dyDescent="0.2">
      <c r="A104" s="22" t="s">
        <v>503</v>
      </c>
      <c r="B104" s="68"/>
      <c r="C104" s="52" t="s">
        <v>419</v>
      </c>
      <c r="D104" s="22" t="s">
        <v>159</v>
      </c>
      <c r="E104" s="22">
        <v>14</v>
      </c>
      <c r="F104" s="22">
        <v>7</v>
      </c>
      <c r="G104" s="22">
        <v>7</v>
      </c>
      <c r="H104" s="22">
        <v>8</v>
      </c>
      <c r="I104" s="22">
        <v>8</v>
      </c>
      <c r="J104" s="22">
        <v>9</v>
      </c>
      <c r="K104" s="22">
        <v>10</v>
      </c>
      <c r="L104" s="22">
        <v>14</v>
      </c>
      <c r="M104" s="22">
        <v>14</v>
      </c>
      <c r="N104" s="22">
        <v>16</v>
      </c>
      <c r="O104" s="22">
        <v>16</v>
      </c>
      <c r="P104" s="68" t="s">
        <v>392</v>
      </c>
    </row>
    <row r="105" spans="1:16" s="3" customFormat="1" ht="48" x14ac:dyDescent="0.2">
      <c r="A105" s="22" t="s">
        <v>504</v>
      </c>
      <c r="B105" s="68"/>
      <c r="C105" s="52" t="s">
        <v>253</v>
      </c>
      <c r="D105" s="22" t="s">
        <v>159</v>
      </c>
      <c r="E105" s="22">
        <v>16</v>
      </c>
      <c r="F105" s="22">
        <v>20</v>
      </c>
      <c r="G105" s="22">
        <v>20</v>
      </c>
      <c r="H105" s="22">
        <v>20</v>
      </c>
      <c r="I105" s="22">
        <v>30</v>
      </c>
      <c r="J105" s="22">
        <v>30</v>
      </c>
      <c r="K105" s="22">
        <v>40</v>
      </c>
      <c r="L105" s="22">
        <v>40</v>
      </c>
      <c r="M105" s="22">
        <v>40</v>
      </c>
      <c r="N105" s="22">
        <v>40</v>
      </c>
      <c r="O105" s="22">
        <v>40</v>
      </c>
      <c r="P105" s="68"/>
    </row>
    <row r="106" spans="1:16" s="3" customFormat="1" ht="62.25" customHeight="1" x14ac:dyDescent="0.2">
      <c r="A106" s="22" t="s">
        <v>505</v>
      </c>
      <c r="B106" s="68"/>
      <c r="C106" s="52" t="s">
        <v>254</v>
      </c>
      <c r="D106" s="22" t="s">
        <v>159</v>
      </c>
      <c r="E106" s="22">
        <v>35</v>
      </c>
      <c r="F106" s="22">
        <v>24</v>
      </c>
      <c r="G106" s="22">
        <v>24</v>
      </c>
      <c r="H106" s="22">
        <v>25</v>
      </c>
      <c r="I106" s="22">
        <v>25</v>
      </c>
      <c r="J106" s="22">
        <v>25</v>
      </c>
      <c r="K106" s="22">
        <v>30</v>
      </c>
      <c r="L106" s="22">
        <v>33</v>
      </c>
      <c r="M106" s="22">
        <v>35</v>
      </c>
      <c r="N106" s="22">
        <v>37</v>
      </c>
      <c r="O106" s="22">
        <v>40</v>
      </c>
      <c r="P106" s="68"/>
    </row>
    <row r="107" spans="1:16" s="3" customFormat="1" ht="48" x14ac:dyDescent="0.2">
      <c r="A107" s="22" t="s">
        <v>506</v>
      </c>
      <c r="B107" s="68"/>
      <c r="C107" s="52" t="s">
        <v>421</v>
      </c>
      <c r="D107" s="22" t="s">
        <v>255</v>
      </c>
      <c r="E107" s="22">
        <v>29</v>
      </c>
      <c r="F107" s="22">
        <v>14</v>
      </c>
      <c r="G107" s="22">
        <v>15</v>
      </c>
      <c r="H107" s="22">
        <v>18</v>
      </c>
      <c r="I107" s="22">
        <v>19</v>
      </c>
      <c r="J107" s="22">
        <v>20</v>
      </c>
      <c r="K107" s="22">
        <v>24</v>
      </c>
      <c r="L107" s="22">
        <v>26</v>
      </c>
      <c r="M107" s="22">
        <v>28</v>
      </c>
      <c r="N107" s="22">
        <v>33</v>
      </c>
      <c r="O107" s="22">
        <v>34</v>
      </c>
      <c r="P107" s="68"/>
    </row>
    <row r="108" spans="1:16" s="3" customFormat="1" ht="73.5" customHeight="1" x14ac:dyDescent="0.2">
      <c r="A108" s="22" t="s">
        <v>507</v>
      </c>
      <c r="B108" s="60" t="s">
        <v>256</v>
      </c>
      <c r="C108" s="52" t="s">
        <v>257</v>
      </c>
      <c r="D108" s="22" t="s">
        <v>159</v>
      </c>
      <c r="E108" s="22">
        <v>53</v>
      </c>
      <c r="F108" s="22">
        <v>30</v>
      </c>
      <c r="G108" s="22">
        <v>35</v>
      </c>
      <c r="H108" s="22">
        <v>40</v>
      </c>
      <c r="I108" s="22">
        <v>46</v>
      </c>
      <c r="J108" s="22">
        <v>53</v>
      </c>
      <c r="K108" s="22">
        <v>61</v>
      </c>
      <c r="L108" s="22">
        <v>71</v>
      </c>
      <c r="M108" s="22">
        <v>81</v>
      </c>
      <c r="N108" s="22">
        <v>93</v>
      </c>
      <c r="O108" s="22">
        <v>107</v>
      </c>
      <c r="P108" s="68" t="s">
        <v>420</v>
      </c>
    </row>
    <row r="109" spans="1:16" s="3" customFormat="1" ht="38.25" customHeight="1" x14ac:dyDescent="0.2">
      <c r="A109" s="22" t="s">
        <v>508</v>
      </c>
      <c r="B109" s="61"/>
      <c r="C109" s="52" t="s">
        <v>258</v>
      </c>
      <c r="D109" s="22" t="s">
        <v>255</v>
      </c>
      <c r="E109" s="22">
        <v>234.2</v>
      </c>
      <c r="F109" s="22">
        <v>134.6</v>
      </c>
      <c r="G109" s="22">
        <v>154.80000000000001</v>
      </c>
      <c r="H109" s="22">
        <v>178.1</v>
      </c>
      <c r="I109" s="22">
        <v>204.8</v>
      </c>
      <c r="J109" s="22">
        <v>235.5</v>
      </c>
      <c r="K109" s="22">
        <v>270.8</v>
      </c>
      <c r="L109" s="22">
        <v>311.39999999999998</v>
      </c>
      <c r="M109" s="22">
        <v>358.4</v>
      </c>
      <c r="N109" s="22">
        <v>411.9</v>
      </c>
      <c r="O109" s="22">
        <v>473.6</v>
      </c>
      <c r="P109" s="68"/>
    </row>
    <row r="110" spans="1:16" s="3" customFormat="1" ht="144" x14ac:dyDescent="0.2">
      <c r="A110" s="22" t="s">
        <v>509</v>
      </c>
      <c r="B110" s="61"/>
      <c r="C110" s="52" t="s">
        <v>273</v>
      </c>
      <c r="D110" s="22" t="s">
        <v>259</v>
      </c>
      <c r="E110" s="22">
        <v>4.0999999999999996</v>
      </c>
      <c r="F110" s="22">
        <v>1.6</v>
      </c>
      <c r="G110" s="22">
        <v>1.6</v>
      </c>
      <c r="H110" s="22">
        <v>1.8</v>
      </c>
      <c r="I110" s="22">
        <v>2</v>
      </c>
      <c r="J110" s="22">
        <v>2.2999999999999998</v>
      </c>
      <c r="K110" s="22">
        <v>2.6</v>
      </c>
      <c r="L110" s="22">
        <v>2.9</v>
      </c>
      <c r="M110" s="22">
        <v>3.3</v>
      </c>
      <c r="N110" s="22">
        <v>3.7</v>
      </c>
      <c r="O110" s="22">
        <v>4.2</v>
      </c>
      <c r="P110" s="68"/>
    </row>
    <row r="111" spans="1:16" s="3" customFormat="1" x14ac:dyDescent="0.2">
      <c r="A111" s="66" t="s">
        <v>510</v>
      </c>
      <c r="B111" s="61"/>
      <c r="C111" s="68" t="s">
        <v>422</v>
      </c>
      <c r="D111" s="65" t="s">
        <v>143</v>
      </c>
      <c r="E111" s="65">
        <v>80.400000000000006</v>
      </c>
      <c r="F111" s="65">
        <v>74.599999999999994</v>
      </c>
      <c r="G111" s="65">
        <v>76.400000000000006</v>
      </c>
      <c r="H111" s="65">
        <v>77</v>
      </c>
      <c r="I111" s="65">
        <v>78.8</v>
      </c>
      <c r="J111" s="65">
        <v>80</v>
      </c>
      <c r="K111" s="65">
        <v>80</v>
      </c>
      <c r="L111" s="65">
        <v>82</v>
      </c>
      <c r="M111" s="65">
        <v>82</v>
      </c>
      <c r="N111" s="65">
        <v>85</v>
      </c>
      <c r="O111" s="65">
        <v>85</v>
      </c>
      <c r="P111" s="68" t="s">
        <v>245</v>
      </c>
    </row>
    <row r="112" spans="1:16" s="3" customFormat="1" ht="39" customHeight="1" x14ac:dyDescent="0.2">
      <c r="A112" s="67"/>
      <c r="B112" s="61"/>
      <c r="C112" s="68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8"/>
    </row>
    <row r="113" spans="1:16" s="3" customFormat="1" ht="61.5" customHeight="1" x14ac:dyDescent="0.2">
      <c r="A113" s="22" t="s">
        <v>511</v>
      </c>
      <c r="B113" s="61"/>
      <c r="C113" s="52" t="s">
        <v>260</v>
      </c>
      <c r="D113" s="22" t="s">
        <v>159</v>
      </c>
      <c r="E113" s="22">
        <v>0</v>
      </c>
      <c r="F113" s="22">
        <v>58</v>
      </c>
      <c r="G113" s="22">
        <v>60</v>
      </c>
      <c r="H113" s="22">
        <v>65</v>
      </c>
      <c r="I113" s="22">
        <v>68</v>
      </c>
      <c r="J113" s="22">
        <v>70</v>
      </c>
      <c r="K113" s="22">
        <v>75</v>
      </c>
      <c r="L113" s="22">
        <v>80</v>
      </c>
      <c r="M113" s="22">
        <v>85</v>
      </c>
      <c r="N113" s="22">
        <v>87</v>
      </c>
      <c r="O113" s="22">
        <v>90</v>
      </c>
      <c r="P113" s="68" t="s">
        <v>392</v>
      </c>
    </row>
    <row r="114" spans="1:16" s="3" customFormat="1" ht="60" x14ac:dyDescent="0.2">
      <c r="A114" s="22" t="s">
        <v>512</v>
      </c>
      <c r="B114" s="61"/>
      <c r="C114" s="52" t="s">
        <v>261</v>
      </c>
      <c r="D114" s="22" t="s">
        <v>159</v>
      </c>
      <c r="E114" s="22">
        <v>0</v>
      </c>
      <c r="F114" s="22">
        <v>12</v>
      </c>
      <c r="G114" s="22">
        <v>15</v>
      </c>
      <c r="H114" s="22">
        <v>18</v>
      </c>
      <c r="I114" s="22">
        <v>20</v>
      </c>
      <c r="J114" s="22">
        <v>22</v>
      </c>
      <c r="K114" s="22">
        <v>24</v>
      </c>
      <c r="L114" s="22">
        <v>25</v>
      </c>
      <c r="M114" s="22">
        <v>26</v>
      </c>
      <c r="N114" s="22">
        <v>28</v>
      </c>
      <c r="O114" s="22">
        <v>30</v>
      </c>
      <c r="P114" s="68"/>
    </row>
    <row r="115" spans="1:16" s="3" customFormat="1" ht="72" x14ac:dyDescent="0.2">
      <c r="A115" s="22" t="s">
        <v>513</v>
      </c>
      <c r="B115" s="61"/>
      <c r="C115" s="52" t="s">
        <v>262</v>
      </c>
      <c r="D115" s="22" t="s">
        <v>159</v>
      </c>
      <c r="E115" s="22">
        <v>0</v>
      </c>
      <c r="F115" s="22">
        <v>12</v>
      </c>
      <c r="G115" s="22">
        <v>15</v>
      </c>
      <c r="H115" s="22">
        <v>17</v>
      </c>
      <c r="I115" s="22">
        <v>19</v>
      </c>
      <c r="J115" s="22">
        <v>21</v>
      </c>
      <c r="K115" s="22">
        <v>23</v>
      </c>
      <c r="L115" s="22">
        <v>25</v>
      </c>
      <c r="M115" s="22">
        <v>27</v>
      </c>
      <c r="N115" s="22">
        <v>29</v>
      </c>
      <c r="O115" s="22">
        <v>30</v>
      </c>
      <c r="P115" s="68"/>
    </row>
    <row r="116" spans="1:16" s="3" customFormat="1" ht="48.75" customHeight="1" x14ac:dyDescent="0.2">
      <c r="A116" s="22" t="s">
        <v>514</v>
      </c>
      <c r="B116" s="62"/>
      <c r="C116" s="52" t="s">
        <v>263</v>
      </c>
      <c r="D116" s="22" t="s">
        <v>159</v>
      </c>
      <c r="E116" s="22" t="s">
        <v>160</v>
      </c>
      <c r="F116" s="22" t="s">
        <v>160</v>
      </c>
      <c r="G116" s="22" t="s">
        <v>160</v>
      </c>
      <c r="H116" s="22" t="s">
        <v>160</v>
      </c>
      <c r="I116" s="22">
        <v>10</v>
      </c>
      <c r="J116" s="22">
        <v>35</v>
      </c>
      <c r="K116" s="22">
        <v>40</v>
      </c>
      <c r="L116" s="22">
        <v>40</v>
      </c>
      <c r="M116" s="22">
        <v>40</v>
      </c>
      <c r="N116" s="22">
        <v>45</v>
      </c>
      <c r="O116" s="22">
        <v>50</v>
      </c>
      <c r="P116" s="68"/>
    </row>
    <row r="117" spans="1:16" s="3" customFormat="1" ht="12" customHeight="1" x14ac:dyDescent="0.2">
      <c r="A117" s="22"/>
      <c r="B117" s="79" t="s">
        <v>313</v>
      </c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1"/>
    </row>
    <row r="118" spans="1:16" s="3" customFormat="1" ht="12" customHeight="1" x14ac:dyDescent="0.2">
      <c r="A118" s="22"/>
      <c r="B118" s="79" t="s">
        <v>268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1"/>
    </row>
    <row r="119" spans="1:16" s="3" customFormat="1" ht="60" x14ac:dyDescent="0.2">
      <c r="A119" s="22" t="s">
        <v>515</v>
      </c>
      <c r="B119" s="52" t="s">
        <v>423</v>
      </c>
      <c r="C119" s="52" t="s">
        <v>393</v>
      </c>
      <c r="D119" s="22" t="s">
        <v>143</v>
      </c>
      <c r="E119" s="22" t="s">
        <v>160</v>
      </c>
      <c r="F119" s="22">
        <v>100</v>
      </c>
      <c r="G119" s="22">
        <v>100</v>
      </c>
      <c r="H119" s="22">
        <v>100</v>
      </c>
      <c r="I119" s="22">
        <v>100</v>
      </c>
      <c r="J119" s="22">
        <v>100</v>
      </c>
      <c r="K119" s="22">
        <v>100</v>
      </c>
      <c r="L119" s="22">
        <v>100</v>
      </c>
      <c r="M119" s="22">
        <v>100</v>
      </c>
      <c r="N119" s="22">
        <v>100</v>
      </c>
      <c r="O119" s="22">
        <v>100</v>
      </c>
      <c r="P119" s="24" t="s">
        <v>160</v>
      </c>
    </row>
    <row r="120" spans="1:16" s="3" customFormat="1" x14ac:dyDescent="0.2">
      <c r="A120" s="2"/>
      <c r="B120" s="6"/>
      <c r="C120" s="6"/>
      <c r="D120" s="2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6"/>
    </row>
    <row r="121" spans="1:16" s="3" customFormat="1" x14ac:dyDescent="0.2">
      <c r="A121" s="2"/>
      <c r="B121" s="6"/>
      <c r="C121" s="6"/>
      <c r="D121" s="2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6"/>
    </row>
    <row r="122" spans="1:16" s="3" customFormat="1" x14ac:dyDescent="0.2">
      <c r="A122" s="2"/>
      <c r="B122" s="6"/>
      <c r="C122" s="6"/>
      <c r="D122" s="2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6"/>
    </row>
    <row r="123" spans="1:16" s="3" customFormat="1" x14ac:dyDescent="0.2">
      <c r="A123" s="2"/>
      <c r="B123" s="6"/>
      <c r="C123" s="6"/>
      <c r="D123" s="2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6"/>
    </row>
    <row r="124" spans="1:16" s="3" customFormat="1" x14ac:dyDescent="0.2">
      <c r="A124" s="2"/>
      <c r="B124" s="6"/>
      <c r="C124" s="6"/>
      <c r="D124" s="2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6"/>
    </row>
    <row r="125" spans="1:16" s="3" customFormat="1" x14ac:dyDescent="0.2">
      <c r="A125" s="2"/>
      <c r="B125" s="6"/>
      <c r="C125" s="6"/>
      <c r="D125" s="2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6"/>
    </row>
    <row r="126" spans="1:16" s="3" customFormat="1" x14ac:dyDescent="0.2">
      <c r="A126" s="2"/>
      <c r="B126" s="6"/>
      <c r="C126" s="6"/>
      <c r="D126" s="2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6"/>
    </row>
    <row r="127" spans="1:16" s="3" customFormat="1" x14ac:dyDescent="0.2">
      <c r="A127" s="2"/>
      <c r="B127" s="6"/>
      <c r="C127" s="6"/>
      <c r="D127" s="2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6"/>
    </row>
    <row r="128" spans="1:16" s="3" customFormat="1" x14ac:dyDescent="0.2">
      <c r="A128" s="2"/>
      <c r="B128" s="6"/>
      <c r="C128" s="6"/>
      <c r="D128" s="2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6"/>
    </row>
    <row r="129" spans="1:16" s="3" customFormat="1" x14ac:dyDescent="0.2">
      <c r="A129" s="2"/>
      <c r="B129" s="6"/>
      <c r="C129" s="6"/>
      <c r="D129" s="2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6"/>
    </row>
    <row r="130" spans="1:16" s="3" customFormat="1" x14ac:dyDescent="0.2">
      <c r="A130" s="2"/>
      <c r="B130" s="25"/>
      <c r="C130" s="25"/>
      <c r="D130" s="25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25"/>
    </row>
    <row r="131" spans="1:16" s="3" customFormat="1" x14ac:dyDescent="0.2">
      <c r="A131" s="2"/>
      <c r="B131" s="6"/>
      <c r="C131" s="6"/>
      <c r="D131" s="2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6"/>
    </row>
    <row r="132" spans="1:16" s="3" customFormat="1" x14ac:dyDescent="0.2">
      <c r="A132" s="2"/>
      <c r="B132" s="6"/>
      <c r="C132" s="6"/>
      <c r="D132" s="2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6"/>
    </row>
    <row r="133" spans="1:16" s="3" customFormat="1" x14ac:dyDescent="0.2">
      <c r="A133" s="2"/>
      <c r="B133" s="6"/>
      <c r="C133" s="6"/>
      <c r="D133" s="2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6"/>
    </row>
    <row r="134" spans="1:16" s="3" customFormat="1" x14ac:dyDescent="0.2">
      <c r="A134" s="2"/>
      <c r="B134" s="6"/>
      <c r="C134" s="6"/>
      <c r="D134" s="2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6"/>
    </row>
    <row r="135" spans="1:16" s="3" customFormat="1" x14ac:dyDescent="0.2">
      <c r="A135" s="2"/>
      <c r="B135" s="6"/>
      <c r="C135" s="6"/>
      <c r="D135" s="2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6"/>
    </row>
    <row r="136" spans="1:16" s="3" customFormat="1" x14ac:dyDescent="0.2">
      <c r="A136" s="2"/>
      <c r="B136" s="6"/>
      <c r="C136" s="6"/>
      <c r="D136" s="2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6"/>
    </row>
    <row r="137" spans="1:16" s="3" customFormat="1" x14ac:dyDescent="0.2">
      <c r="A137" s="2"/>
      <c r="B137" s="6"/>
      <c r="C137" s="6"/>
      <c r="D137" s="2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6"/>
    </row>
    <row r="138" spans="1:16" s="3" customFormat="1" x14ac:dyDescent="0.2">
      <c r="A138" s="2"/>
      <c r="B138" s="6"/>
      <c r="C138" s="6"/>
      <c r="D138" s="2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6"/>
    </row>
    <row r="139" spans="1:16" s="3" customFormat="1" x14ac:dyDescent="0.2">
      <c r="A139" s="2"/>
      <c r="B139" s="6"/>
      <c r="C139" s="6"/>
      <c r="D139" s="2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6"/>
    </row>
    <row r="140" spans="1:16" s="3" customFormat="1" x14ac:dyDescent="0.2">
      <c r="A140" s="2"/>
      <c r="B140" s="6"/>
      <c r="C140" s="6"/>
      <c r="D140" s="2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6"/>
    </row>
    <row r="141" spans="1:16" s="3" customFormat="1" x14ac:dyDescent="0.2">
      <c r="A141" s="2"/>
      <c r="B141" s="6"/>
      <c r="C141" s="6"/>
      <c r="D141" s="2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6"/>
    </row>
    <row r="142" spans="1:16" s="3" customFormat="1" x14ac:dyDescent="0.2">
      <c r="A142" s="2"/>
      <c r="B142" s="6"/>
      <c r="C142" s="6"/>
      <c r="D142" s="2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6"/>
    </row>
    <row r="143" spans="1:16" s="3" customFormat="1" x14ac:dyDescent="0.2">
      <c r="A143" s="2"/>
      <c r="B143" s="6"/>
      <c r="C143" s="6"/>
      <c r="D143" s="2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6"/>
    </row>
    <row r="144" spans="1:16" s="3" customFormat="1" x14ac:dyDescent="0.2">
      <c r="A144" s="2"/>
      <c r="B144" s="6"/>
      <c r="C144" s="6"/>
      <c r="D144" s="2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6"/>
    </row>
    <row r="145" spans="1:16" s="3" customFormat="1" x14ac:dyDescent="0.2">
      <c r="A145" s="2"/>
      <c r="B145" s="6"/>
      <c r="C145" s="6"/>
      <c r="D145" s="2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6"/>
    </row>
    <row r="146" spans="1:16" s="3" customFormat="1" x14ac:dyDescent="0.2">
      <c r="A146" s="2"/>
      <c r="B146" s="25"/>
      <c r="C146" s="25"/>
      <c r="D146" s="25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25"/>
    </row>
    <row r="147" spans="1:16" s="3" customFormat="1" x14ac:dyDescent="0.2">
      <c r="A147" s="2"/>
      <c r="B147" s="6"/>
      <c r="C147" s="6"/>
      <c r="D147" s="2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6"/>
    </row>
    <row r="148" spans="1:16" s="3" customFormat="1" x14ac:dyDescent="0.2">
      <c r="A148" s="2"/>
      <c r="B148" s="6"/>
      <c r="C148" s="6"/>
      <c r="D148" s="2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6"/>
    </row>
    <row r="149" spans="1:16" s="3" customFormat="1" x14ac:dyDescent="0.2">
      <c r="A149" s="2"/>
      <c r="B149" s="6"/>
      <c r="C149" s="6"/>
      <c r="D149" s="2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6"/>
    </row>
    <row r="150" spans="1:16" s="3" customFormat="1" x14ac:dyDescent="0.2">
      <c r="A150" s="2"/>
      <c r="B150" s="6"/>
      <c r="C150" s="6"/>
      <c r="D150" s="2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6"/>
    </row>
    <row r="151" spans="1:16" s="3" customFormat="1" x14ac:dyDescent="0.2">
      <c r="A151" s="2"/>
      <c r="B151" s="6"/>
      <c r="C151" s="6"/>
      <c r="D151" s="2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6"/>
    </row>
    <row r="152" spans="1:16" s="3" customFormat="1" x14ac:dyDescent="0.2">
      <c r="A152" s="2"/>
      <c r="B152" s="2"/>
      <c r="C152" s="2"/>
      <c r="D152" s="2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6"/>
    </row>
    <row r="153" spans="1:16" s="3" customFormat="1" x14ac:dyDescent="0.2">
      <c r="A153" s="2"/>
      <c r="B153" s="2"/>
      <c r="C153" s="2"/>
      <c r="D153" s="2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6"/>
    </row>
    <row r="154" spans="1:16" s="3" customFormat="1" x14ac:dyDescent="0.2">
      <c r="A154" s="2"/>
      <c r="B154" s="2"/>
      <c r="C154" s="2"/>
      <c r="D154" s="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6"/>
    </row>
    <row r="155" spans="1:16" s="3" customFormat="1" x14ac:dyDescent="0.2">
      <c r="A155" s="2"/>
      <c r="B155" s="2"/>
      <c r="C155" s="2"/>
      <c r="D155" s="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6"/>
    </row>
    <row r="156" spans="1:16" s="3" customFormat="1" x14ac:dyDescent="0.2">
      <c r="A156" s="2"/>
      <c r="B156" s="2"/>
      <c r="C156" s="2"/>
      <c r="D156" s="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6"/>
    </row>
    <row r="157" spans="1:16" s="3" customFormat="1" x14ac:dyDescent="0.2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2"/>
    </row>
    <row r="158" spans="1:16" s="3" customFormat="1" x14ac:dyDescent="0.2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2"/>
    </row>
    <row r="159" spans="1:16" s="3" customFormat="1" x14ac:dyDescent="0.2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2"/>
    </row>
    <row r="160" spans="1:16" s="3" customFormat="1" x14ac:dyDescent="0.2">
      <c r="A160" s="2"/>
      <c r="B160" s="2"/>
      <c r="C160" s="2"/>
      <c r="D160" s="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6"/>
    </row>
    <row r="161" spans="1:16" s="3" customFormat="1" x14ac:dyDescent="0.2">
      <c r="A161" s="2"/>
      <c r="B161" s="2"/>
      <c r="C161" s="2"/>
      <c r="D161" s="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6"/>
    </row>
    <row r="162" spans="1:16" s="3" customFormat="1" x14ac:dyDescent="0.2">
      <c r="A162" s="2"/>
      <c r="B162" s="2"/>
      <c r="C162" s="2"/>
      <c r="D162" s="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6"/>
    </row>
    <row r="163" spans="1:16" s="3" customFormat="1" x14ac:dyDescent="0.2">
      <c r="A163" s="2"/>
      <c r="B163" s="2"/>
      <c r="C163" s="2"/>
      <c r="D163" s="2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6"/>
    </row>
    <row r="164" spans="1:16" s="3" customFormat="1" x14ac:dyDescent="0.2">
      <c r="A164" s="2"/>
      <c r="B164" s="2"/>
      <c r="C164" s="2"/>
      <c r="D164" s="2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6"/>
    </row>
    <row r="165" spans="1:16" s="3" customFormat="1" x14ac:dyDescent="0.2">
      <c r="A165" s="2"/>
      <c r="B165" s="2"/>
      <c r="C165" s="2"/>
      <c r="D165" s="2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6"/>
    </row>
    <row r="166" spans="1:16" s="3" customFormat="1" x14ac:dyDescent="0.2">
      <c r="A166" s="2"/>
      <c r="B166" s="2"/>
      <c r="C166" s="2"/>
      <c r="D166" s="2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6"/>
    </row>
    <row r="167" spans="1:16" s="3" customFormat="1" x14ac:dyDescent="0.2">
      <c r="A167" s="2"/>
      <c r="B167" s="2"/>
      <c r="C167" s="2"/>
      <c r="D167" s="2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6"/>
    </row>
    <row r="168" spans="1:16" s="3" customFormat="1" x14ac:dyDescent="0.2">
      <c r="A168" s="2"/>
      <c r="B168" s="2"/>
      <c r="C168" s="2"/>
      <c r="D168" s="2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6"/>
    </row>
    <row r="169" spans="1:16" s="3" customFormat="1" x14ac:dyDescent="0.2">
      <c r="A169" s="2"/>
      <c r="B169" s="2"/>
      <c r="C169" s="2"/>
      <c r="D169" s="2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6"/>
    </row>
    <row r="170" spans="1:16" s="3" customFormat="1" x14ac:dyDescent="0.2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2"/>
    </row>
    <row r="171" spans="1:16" s="3" customFormat="1" x14ac:dyDescent="0.2">
      <c r="A171" s="2"/>
      <c r="B171" s="2"/>
      <c r="C171" s="2"/>
      <c r="D171" s="2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6"/>
    </row>
    <row r="172" spans="1:16" s="3" customFormat="1" x14ac:dyDescent="0.2">
      <c r="A172" s="2"/>
      <c r="B172" s="2"/>
      <c r="C172" s="2"/>
      <c r="D172" s="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6"/>
    </row>
    <row r="173" spans="1:16" s="3" customFormat="1" x14ac:dyDescent="0.2">
      <c r="A173" s="2"/>
      <c r="B173" s="2"/>
      <c r="C173" s="2"/>
      <c r="D173" s="2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6"/>
    </row>
    <row r="174" spans="1:16" s="3" customFormat="1" x14ac:dyDescent="0.2">
      <c r="A174" s="2"/>
      <c r="B174" s="2"/>
      <c r="C174" s="2"/>
      <c r="D174" s="2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6"/>
    </row>
    <row r="175" spans="1:16" s="3" customFormat="1" ht="60.75" customHeight="1" x14ac:dyDescent="0.2">
      <c r="A175" s="2"/>
      <c r="B175" s="2"/>
      <c r="C175" s="2"/>
      <c r="D175" s="2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6"/>
    </row>
    <row r="176" spans="1:16" s="3" customFormat="1" x14ac:dyDescent="0.2">
      <c r="A176" s="2"/>
      <c r="B176" s="5"/>
      <c r="C176" s="5"/>
      <c r="D176" s="5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5"/>
    </row>
    <row r="177" spans="1:16" s="3" customFormat="1" x14ac:dyDescent="0.2">
      <c r="A177" s="2"/>
      <c r="B177" s="2"/>
      <c r="C177" s="2"/>
      <c r="D177" s="2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6"/>
    </row>
    <row r="178" spans="1:16" s="3" customFormat="1" x14ac:dyDescent="0.2">
      <c r="A178" s="2"/>
      <c r="B178" s="2"/>
      <c r="C178" s="2"/>
      <c r="D178" s="2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6"/>
    </row>
    <row r="179" spans="1:16" s="3" customFormat="1" x14ac:dyDescent="0.2">
      <c r="A179" s="2"/>
      <c r="B179" s="2"/>
      <c r="C179" s="2"/>
      <c r="D179" s="2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6"/>
    </row>
    <row r="180" spans="1:16" s="3" customFormat="1" x14ac:dyDescent="0.2">
      <c r="A180" s="2"/>
      <c r="B180" s="2"/>
      <c r="C180" s="2"/>
      <c r="D180" s="2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6"/>
    </row>
    <row r="181" spans="1:16" s="3" customFormat="1" ht="85.5" customHeight="1" x14ac:dyDescent="0.2">
      <c r="A181" s="2"/>
      <c r="B181" s="2"/>
      <c r="C181" s="2"/>
      <c r="D181" s="2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6"/>
    </row>
    <row r="182" spans="1:16" s="3" customFormat="1" ht="70.5" customHeight="1" x14ac:dyDescent="0.2">
      <c r="A182" s="2"/>
      <c r="B182" s="2"/>
      <c r="C182" s="2"/>
      <c r="D182" s="2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6"/>
    </row>
    <row r="183" spans="1:16" s="3" customFormat="1" x14ac:dyDescent="0.2">
      <c r="A183" s="2"/>
      <c r="B183" s="2"/>
      <c r="C183" s="2"/>
      <c r="D183" s="2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6"/>
    </row>
    <row r="184" spans="1:16" s="3" customFormat="1" x14ac:dyDescent="0.2">
      <c r="A184" s="2"/>
      <c r="B184" s="2"/>
      <c r="C184" s="2"/>
      <c r="D184" s="2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6"/>
    </row>
    <row r="185" spans="1:16" s="3" customFormat="1" x14ac:dyDescent="0.2">
      <c r="A185" s="2"/>
      <c r="B185" s="2"/>
      <c r="C185" s="2"/>
      <c r="D185" s="2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6"/>
    </row>
    <row r="186" spans="1:16" s="3" customFormat="1" x14ac:dyDescent="0.2">
      <c r="A186" s="2"/>
      <c r="B186" s="2"/>
      <c r="C186" s="2"/>
      <c r="D186" s="2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6"/>
    </row>
    <row r="187" spans="1:16" s="3" customFormat="1" x14ac:dyDescent="0.2">
      <c r="A187" s="2"/>
      <c r="B187" s="5"/>
      <c r="C187" s="5"/>
      <c r="D187" s="5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5"/>
    </row>
    <row r="188" spans="1:16" s="3" customFormat="1" ht="15" customHeight="1" x14ac:dyDescent="0.2">
      <c r="A188" s="2"/>
      <c r="B188" s="2"/>
      <c r="C188" s="2"/>
      <c r="D188" s="2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6"/>
    </row>
    <row r="189" spans="1:16" s="3" customFormat="1" x14ac:dyDescent="0.2">
      <c r="A189" s="2"/>
      <c r="B189" s="2"/>
      <c r="C189" s="2"/>
      <c r="D189" s="2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6"/>
    </row>
    <row r="190" spans="1:16" s="3" customFormat="1" x14ac:dyDescent="0.2">
      <c r="A190" s="2"/>
      <c r="B190" s="2"/>
      <c r="C190" s="2"/>
      <c r="D190" s="2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6"/>
    </row>
    <row r="191" spans="1:16" s="3" customFormat="1" x14ac:dyDescent="0.2">
      <c r="A191" s="2"/>
      <c r="B191" s="2"/>
      <c r="C191" s="2"/>
      <c r="D191" s="2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6"/>
    </row>
    <row r="192" spans="1:16" s="3" customFormat="1" x14ac:dyDescent="0.2">
      <c r="A192" s="2"/>
      <c r="B192" s="2"/>
      <c r="C192" s="2"/>
      <c r="D192" s="2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6"/>
    </row>
    <row r="193" spans="1:16" s="3" customFormat="1" x14ac:dyDescent="0.2">
      <c r="A193" s="2"/>
      <c r="B193" s="2"/>
      <c r="C193" s="2"/>
      <c r="D193" s="2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6"/>
    </row>
    <row r="194" spans="1:16" s="3" customFormat="1" x14ac:dyDescent="0.2">
      <c r="A194" s="2"/>
      <c r="B194" s="2"/>
      <c r="C194" s="2"/>
      <c r="D194" s="2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6"/>
    </row>
    <row r="195" spans="1:16" s="3" customFormat="1" x14ac:dyDescent="0.2">
      <c r="A195" s="2"/>
      <c r="B195" s="2"/>
      <c r="C195" s="2"/>
      <c r="D195" s="2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6"/>
    </row>
    <row r="196" spans="1:16" s="3" customFormat="1" x14ac:dyDescent="0.2">
      <c r="A196" s="2"/>
      <c r="B196" s="2"/>
      <c r="C196" s="2"/>
      <c r="D196" s="2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6"/>
    </row>
    <row r="197" spans="1:16" s="3" customFormat="1" ht="51" customHeight="1" x14ac:dyDescent="0.2">
      <c r="A197" s="2"/>
      <c r="B197" s="2"/>
      <c r="C197" s="2"/>
      <c r="D197" s="2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6"/>
    </row>
    <row r="198" spans="1:16" s="3" customFormat="1" ht="35.25" customHeight="1" x14ac:dyDescent="0.2">
      <c r="A198" s="2"/>
      <c r="B198" s="2"/>
      <c r="C198" s="2"/>
      <c r="D198" s="2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6"/>
    </row>
    <row r="199" spans="1:16" s="3" customFormat="1" x14ac:dyDescent="0.2">
      <c r="A199" s="2"/>
      <c r="B199" s="2"/>
      <c r="C199" s="2"/>
      <c r="D199" s="2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6"/>
    </row>
    <row r="200" spans="1:16" s="3" customFormat="1" x14ac:dyDescent="0.2">
      <c r="A200" s="2"/>
      <c r="B200" s="2"/>
      <c r="C200" s="2"/>
      <c r="D200" s="2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6"/>
    </row>
    <row r="201" spans="1:16" s="3" customFormat="1" x14ac:dyDescent="0.2">
      <c r="A201" s="2"/>
      <c r="B201" s="2"/>
      <c r="C201" s="2"/>
      <c r="D201" s="2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6"/>
    </row>
    <row r="202" spans="1:16" s="3" customFormat="1" ht="99" customHeight="1" x14ac:dyDescent="0.2">
      <c r="A202" s="2"/>
      <c r="B202" s="2"/>
      <c r="C202" s="2"/>
      <c r="D202" s="2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6"/>
    </row>
    <row r="203" spans="1:16" s="3" customFormat="1" x14ac:dyDescent="0.2">
      <c r="A203" s="2"/>
      <c r="B203" s="2"/>
      <c r="C203" s="2"/>
      <c r="D203" s="2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6"/>
    </row>
    <row r="204" spans="1:16" s="3" customFormat="1" x14ac:dyDescent="0.2">
      <c r="A204" s="2"/>
      <c r="B204" s="2"/>
      <c r="C204" s="2"/>
      <c r="D204" s="2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6"/>
    </row>
    <row r="205" spans="1:16" s="3" customFormat="1" x14ac:dyDescent="0.2">
      <c r="A205" s="2"/>
      <c r="B205" s="2"/>
      <c r="C205" s="2"/>
      <c r="D205" s="2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6"/>
    </row>
    <row r="206" spans="1:16" s="3" customFormat="1" x14ac:dyDescent="0.2">
      <c r="A206" s="2"/>
      <c r="B206" s="2"/>
      <c r="C206" s="2"/>
      <c r="D206" s="2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6"/>
    </row>
    <row r="207" spans="1:16" s="3" customFormat="1" ht="101.25" customHeight="1" x14ac:dyDescent="0.2">
      <c r="A207" s="2"/>
      <c r="B207" s="2"/>
      <c r="C207" s="2"/>
      <c r="D207" s="2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6"/>
    </row>
    <row r="208" spans="1:16" s="3" customFormat="1" x14ac:dyDescent="0.2">
      <c r="A208" s="2"/>
      <c r="B208" s="5"/>
      <c r="C208" s="5"/>
      <c r="D208" s="5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5"/>
    </row>
    <row r="209" spans="1:16" s="3" customFormat="1" x14ac:dyDescent="0.2">
      <c r="A209" s="2"/>
      <c r="B209" s="5"/>
      <c r="C209" s="5"/>
      <c r="D209" s="5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5"/>
    </row>
    <row r="210" spans="1:16" s="3" customFormat="1" x14ac:dyDescent="0.2">
      <c r="A210" s="2"/>
      <c r="B210" s="5"/>
      <c r="C210" s="5"/>
      <c r="D210" s="5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5"/>
    </row>
    <row r="211" spans="1:16" s="3" customFormat="1" ht="15" customHeight="1" x14ac:dyDescent="0.2">
      <c r="A211" s="2"/>
      <c r="B211" s="2"/>
      <c r="C211" s="2"/>
      <c r="D211" s="2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6"/>
    </row>
    <row r="212" spans="1:16" s="3" customFormat="1" x14ac:dyDescent="0.2">
      <c r="A212" s="2"/>
      <c r="B212" s="2"/>
      <c r="C212" s="2"/>
      <c r="D212" s="2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6"/>
    </row>
    <row r="213" spans="1:16" s="3" customFormat="1" x14ac:dyDescent="0.2">
      <c r="A213" s="2"/>
      <c r="B213" s="2"/>
      <c r="C213" s="2"/>
      <c r="D213" s="2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6"/>
    </row>
    <row r="214" spans="1:16" s="3" customFormat="1" x14ac:dyDescent="0.2">
      <c r="A214" s="2"/>
      <c r="B214" s="2"/>
      <c r="C214" s="2"/>
      <c r="D214" s="2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6"/>
    </row>
    <row r="215" spans="1:16" s="3" customFormat="1" x14ac:dyDescent="0.2">
      <c r="A215" s="2"/>
      <c r="B215" s="2"/>
      <c r="C215" s="2"/>
      <c r="D215" s="2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6"/>
    </row>
    <row r="216" spans="1:16" s="3" customFormat="1" ht="15" customHeight="1" x14ac:dyDescent="0.2">
      <c r="A216" s="2"/>
      <c r="B216" s="2"/>
      <c r="C216" s="2"/>
      <c r="D216" s="2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6"/>
    </row>
    <row r="217" spans="1:16" s="3" customFormat="1" x14ac:dyDescent="0.2">
      <c r="A217" s="2"/>
      <c r="B217" s="2"/>
      <c r="C217" s="2"/>
      <c r="D217" s="2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6"/>
    </row>
    <row r="218" spans="1:16" s="3" customFormat="1" x14ac:dyDescent="0.2">
      <c r="A218" s="2"/>
      <c r="B218" s="2"/>
      <c r="C218" s="2"/>
      <c r="D218" s="2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6"/>
    </row>
    <row r="219" spans="1:16" s="3" customFormat="1" x14ac:dyDescent="0.2">
      <c r="A219" s="2"/>
      <c r="B219" s="2"/>
      <c r="C219" s="2"/>
      <c r="D219" s="2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6"/>
    </row>
    <row r="220" spans="1:16" s="3" customFormat="1" x14ac:dyDescent="0.2">
      <c r="A220" s="2"/>
      <c r="B220" s="2"/>
      <c r="C220" s="2"/>
      <c r="D220" s="2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6"/>
    </row>
    <row r="221" spans="1:16" s="3" customFormat="1" ht="15" customHeight="1" x14ac:dyDescent="0.2">
      <c r="A221" s="2"/>
      <c r="B221" s="2"/>
      <c r="C221" s="2"/>
      <c r="D221" s="2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6"/>
    </row>
    <row r="222" spans="1:16" s="3" customFormat="1" x14ac:dyDescent="0.2">
      <c r="A222" s="2"/>
      <c r="B222" s="2"/>
      <c r="C222" s="2"/>
      <c r="D222" s="2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6"/>
    </row>
    <row r="223" spans="1:16" s="3" customFormat="1" x14ac:dyDescent="0.2">
      <c r="A223" s="2"/>
      <c r="B223" s="2"/>
      <c r="C223" s="2"/>
      <c r="D223" s="2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6"/>
    </row>
    <row r="224" spans="1:16" s="3" customFormat="1" x14ac:dyDescent="0.2">
      <c r="A224" s="2"/>
      <c r="B224" s="2"/>
      <c r="C224" s="2"/>
      <c r="D224" s="2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6"/>
    </row>
    <row r="225" spans="1:16" s="3" customFormat="1" x14ac:dyDescent="0.2">
      <c r="A225" s="2"/>
      <c r="B225" s="2"/>
      <c r="C225" s="2"/>
      <c r="D225" s="2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6"/>
    </row>
    <row r="226" spans="1:16" s="3" customFormat="1" ht="15" customHeight="1" x14ac:dyDescent="0.2">
      <c r="A226" s="2"/>
      <c r="B226" s="2"/>
      <c r="C226" s="2"/>
      <c r="D226" s="2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6"/>
    </row>
    <row r="227" spans="1:16" s="3" customFormat="1" x14ac:dyDescent="0.2">
      <c r="A227" s="2"/>
      <c r="B227" s="2"/>
      <c r="C227" s="2"/>
      <c r="D227" s="2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6"/>
    </row>
    <row r="228" spans="1:16" s="3" customFormat="1" x14ac:dyDescent="0.2">
      <c r="A228" s="2"/>
      <c r="B228" s="2"/>
      <c r="C228" s="2"/>
      <c r="D228" s="2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6"/>
    </row>
    <row r="229" spans="1:16" s="3" customFormat="1" x14ac:dyDescent="0.2">
      <c r="A229" s="2"/>
      <c r="B229" s="2"/>
      <c r="C229" s="2"/>
      <c r="D229" s="2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6"/>
    </row>
    <row r="230" spans="1:16" s="3" customFormat="1" x14ac:dyDescent="0.2">
      <c r="A230" s="2"/>
      <c r="B230" s="2"/>
      <c r="C230" s="2"/>
      <c r="D230" s="2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6"/>
    </row>
    <row r="231" spans="1:16" s="3" customFormat="1" x14ac:dyDescent="0.2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2"/>
    </row>
    <row r="232" spans="1:16" s="3" customFormat="1" ht="37.5" customHeight="1" x14ac:dyDescent="0.2">
      <c r="A232" s="2"/>
      <c r="B232" s="2"/>
      <c r="C232" s="2"/>
      <c r="D232" s="2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6"/>
    </row>
    <row r="233" spans="1:16" s="3" customFormat="1" x14ac:dyDescent="0.2">
      <c r="A233" s="2"/>
      <c r="B233" s="2"/>
      <c r="C233" s="2"/>
      <c r="D233" s="2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6"/>
    </row>
    <row r="234" spans="1:16" s="3" customFormat="1" x14ac:dyDescent="0.2">
      <c r="A234" s="2"/>
      <c r="B234" s="2"/>
      <c r="C234" s="2"/>
      <c r="D234" s="2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6"/>
    </row>
    <row r="235" spans="1:16" s="3" customFormat="1" x14ac:dyDescent="0.2">
      <c r="A235" s="2"/>
      <c r="B235" s="2"/>
      <c r="C235" s="2"/>
      <c r="D235" s="2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6"/>
    </row>
    <row r="236" spans="1:16" s="3" customFormat="1" ht="49.5" customHeight="1" x14ac:dyDescent="0.2">
      <c r="A236" s="2"/>
      <c r="B236" s="2"/>
      <c r="C236" s="2"/>
      <c r="D236" s="2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6"/>
    </row>
    <row r="237" spans="1:16" s="3" customFormat="1" ht="37.5" customHeight="1" x14ac:dyDescent="0.2">
      <c r="A237" s="2"/>
      <c r="B237" s="2"/>
      <c r="C237" s="2"/>
      <c r="D237" s="2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6"/>
    </row>
    <row r="238" spans="1:16" s="3" customFormat="1" x14ac:dyDescent="0.2">
      <c r="A238" s="2"/>
      <c r="B238" s="2"/>
      <c r="C238" s="2"/>
      <c r="D238" s="2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6"/>
    </row>
    <row r="239" spans="1:16" s="3" customFormat="1" x14ac:dyDescent="0.2">
      <c r="A239" s="2"/>
      <c r="B239" s="2"/>
      <c r="C239" s="2"/>
      <c r="D239" s="2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6"/>
    </row>
    <row r="240" spans="1:16" s="3" customFormat="1" x14ac:dyDescent="0.2">
      <c r="A240" s="2"/>
      <c r="B240" s="2"/>
      <c r="C240" s="2"/>
      <c r="D240" s="2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6"/>
    </row>
    <row r="241" spans="1:16" s="3" customFormat="1" x14ac:dyDescent="0.2">
      <c r="A241" s="2"/>
      <c r="B241" s="2"/>
      <c r="C241" s="2"/>
      <c r="D241" s="2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6"/>
    </row>
    <row r="242" spans="1:16" s="3" customFormat="1" x14ac:dyDescent="0.2">
      <c r="A242" s="2"/>
      <c r="B242" s="2"/>
      <c r="C242" s="2"/>
      <c r="D242" s="2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6"/>
    </row>
    <row r="243" spans="1:16" s="3" customFormat="1" x14ac:dyDescent="0.2">
      <c r="A243" s="2"/>
      <c r="B243" s="2"/>
      <c r="C243" s="2"/>
      <c r="D243" s="2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6"/>
    </row>
    <row r="244" spans="1:16" s="3" customFormat="1" x14ac:dyDescent="0.2">
      <c r="A244" s="2"/>
      <c r="B244" s="2"/>
      <c r="C244" s="2"/>
      <c r="D244" s="2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6"/>
    </row>
    <row r="245" spans="1:16" s="3" customFormat="1" x14ac:dyDescent="0.2">
      <c r="A245" s="2"/>
      <c r="B245" s="2"/>
      <c r="C245" s="2"/>
      <c r="D245" s="2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6"/>
    </row>
    <row r="246" spans="1:16" s="3" customFormat="1" x14ac:dyDescent="0.2">
      <c r="A246" s="2"/>
      <c r="B246" s="2"/>
      <c r="C246" s="2"/>
      <c r="D246" s="2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6"/>
    </row>
    <row r="247" spans="1:16" s="3" customFormat="1" x14ac:dyDescent="0.2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2"/>
    </row>
    <row r="248" spans="1:16" s="3" customFormat="1" x14ac:dyDescent="0.2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2"/>
    </row>
    <row r="249" spans="1:16" s="3" customFormat="1" x14ac:dyDescent="0.2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2"/>
    </row>
    <row r="250" spans="1:16" s="3" customFormat="1" x14ac:dyDescent="0.2">
      <c r="A250" s="2"/>
      <c r="B250" s="2"/>
      <c r="C250" s="2"/>
      <c r="D250" s="2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6"/>
    </row>
    <row r="251" spans="1:16" s="3" customFormat="1" x14ac:dyDescent="0.2">
      <c r="A251" s="2"/>
      <c r="B251" s="2"/>
      <c r="C251" s="2"/>
      <c r="D251" s="2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6"/>
    </row>
    <row r="252" spans="1:16" s="3" customFormat="1" x14ac:dyDescent="0.2">
      <c r="A252" s="2"/>
      <c r="B252" s="2"/>
      <c r="C252" s="2"/>
      <c r="D252" s="2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6"/>
    </row>
    <row r="253" spans="1:16" s="3" customFormat="1" x14ac:dyDescent="0.2">
      <c r="A253" s="2"/>
      <c r="B253" s="2"/>
      <c r="C253" s="2"/>
      <c r="D253" s="2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6"/>
    </row>
    <row r="254" spans="1:16" s="3" customFormat="1" x14ac:dyDescent="0.2">
      <c r="A254" s="2"/>
      <c r="B254" s="2"/>
      <c r="C254" s="2"/>
      <c r="D254" s="2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6"/>
    </row>
    <row r="255" spans="1:16" s="3" customFormat="1" x14ac:dyDescent="0.2">
      <c r="A255" s="2"/>
      <c r="B255" s="2"/>
      <c r="C255" s="2"/>
      <c r="D255" s="2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6"/>
    </row>
    <row r="256" spans="1:16" s="3" customFormat="1" x14ac:dyDescent="0.2">
      <c r="A256" s="2"/>
      <c r="B256" s="2"/>
      <c r="C256" s="2"/>
      <c r="D256" s="2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6"/>
    </row>
    <row r="257" spans="1:16" s="3" customFormat="1" x14ac:dyDescent="0.2">
      <c r="A257" s="2"/>
      <c r="B257" s="2"/>
      <c r="C257" s="2"/>
      <c r="D257" s="2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6"/>
    </row>
    <row r="258" spans="1:16" s="3" customFormat="1" x14ac:dyDescent="0.2">
      <c r="A258" s="2"/>
      <c r="B258" s="2"/>
      <c r="C258" s="2"/>
      <c r="D258" s="2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6"/>
    </row>
    <row r="259" spans="1:16" s="3" customFormat="1" x14ac:dyDescent="0.2">
      <c r="A259" s="2"/>
      <c r="B259" s="2"/>
      <c r="C259" s="2"/>
      <c r="D259" s="2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6"/>
    </row>
    <row r="260" spans="1:16" s="3" customFormat="1" x14ac:dyDescent="0.2">
      <c r="A260" s="2"/>
      <c r="B260" s="2"/>
      <c r="C260" s="2"/>
      <c r="D260" s="2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6"/>
    </row>
    <row r="261" spans="1:16" s="3" customFormat="1" x14ac:dyDescent="0.2">
      <c r="A261" s="2"/>
      <c r="B261" s="2"/>
      <c r="C261" s="2"/>
      <c r="D261" s="2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6"/>
    </row>
    <row r="262" spans="1:16" s="3" customFormat="1" x14ac:dyDescent="0.2">
      <c r="A262" s="2"/>
      <c r="B262" s="2"/>
      <c r="C262" s="2"/>
      <c r="D262" s="2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6"/>
    </row>
    <row r="263" spans="1:16" s="3" customFormat="1" x14ac:dyDescent="0.2">
      <c r="A263" s="2"/>
      <c r="B263" s="2"/>
      <c r="C263" s="2"/>
      <c r="D263" s="2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6"/>
    </row>
    <row r="264" spans="1:16" s="3" customFormat="1" x14ac:dyDescent="0.2">
      <c r="A264" s="2"/>
      <c r="B264" s="2"/>
      <c r="C264" s="2"/>
      <c r="D264" s="2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6"/>
    </row>
    <row r="265" spans="1:16" s="3" customFormat="1" x14ac:dyDescent="0.2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2"/>
    </row>
    <row r="266" spans="1:16" s="3" customFormat="1" x14ac:dyDescent="0.2">
      <c r="A266" s="2"/>
      <c r="B266" s="2"/>
      <c r="C266" s="2"/>
      <c r="D266" s="2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6"/>
    </row>
    <row r="267" spans="1:16" s="3" customFormat="1" x14ac:dyDescent="0.2">
      <c r="A267" s="2"/>
      <c r="B267" s="2"/>
      <c r="C267" s="2"/>
      <c r="D267" s="2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6"/>
    </row>
    <row r="268" spans="1:16" s="3" customFormat="1" x14ac:dyDescent="0.2">
      <c r="A268" s="2"/>
      <c r="B268" s="2"/>
      <c r="C268" s="2"/>
      <c r="D268" s="2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6"/>
    </row>
    <row r="269" spans="1:16" s="3" customFormat="1" x14ac:dyDescent="0.2">
      <c r="A269" s="2"/>
      <c r="B269" s="2"/>
      <c r="C269" s="2"/>
      <c r="D269" s="2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6"/>
    </row>
    <row r="270" spans="1:16" s="3" customFormat="1" ht="102" customHeight="1" x14ac:dyDescent="0.2">
      <c r="A270" s="2"/>
      <c r="B270" s="2"/>
      <c r="C270" s="2"/>
      <c r="D270" s="2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6"/>
    </row>
    <row r="271" spans="1:16" s="3" customFormat="1" x14ac:dyDescent="0.2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2"/>
    </row>
    <row r="272" spans="1:16" s="3" customFormat="1" x14ac:dyDescent="0.2">
      <c r="A272" s="2"/>
      <c r="B272" s="2"/>
      <c r="C272" s="2"/>
      <c r="D272" s="2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6"/>
    </row>
    <row r="273" spans="1:16" s="3" customFormat="1" x14ac:dyDescent="0.2">
      <c r="A273" s="2"/>
      <c r="B273" s="2"/>
      <c r="C273" s="2"/>
      <c r="D273" s="2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6"/>
    </row>
    <row r="274" spans="1:16" s="3" customFormat="1" x14ac:dyDescent="0.2">
      <c r="A274" s="2"/>
      <c r="B274" s="2"/>
      <c r="C274" s="2"/>
      <c r="D274" s="2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6"/>
    </row>
    <row r="275" spans="1:16" s="3" customFormat="1" x14ac:dyDescent="0.2">
      <c r="A275" s="2"/>
      <c r="B275" s="2"/>
      <c r="C275" s="2"/>
      <c r="D275" s="2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6"/>
    </row>
    <row r="276" spans="1:16" s="3" customFormat="1" ht="54.75" customHeight="1" x14ac:dyDescent="0.2">
      <c r="A276" s="2"/>
      <c r="B276" s="2"/>
      <c r="C276" s="2"/>
      <c r="D276" s="2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6"/>
    </row>
    <row r="277" spans="1:16" s="3" customFormat="1" x14ac:dyDescent="0.2">
      <c r="A277" s="2"/>
      <c r="B277" s="2"/>
      <c r="C277" s="2"/>
      <c r="D277" s="2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6"/>
    </row>
    <row r="278" spans="1:16" s="3" customFormat="1" x14ac:dyDescent="0.2">
      <c r="A278" s="2"/>
      <c r="B278" s="2"/>
      <c r="C278" s="2"/>
      <c r="D278" s="2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6"/>
    </row>
    <row r="279" spans="1:16" s="3" customFormat="1" x14ac:dyDescent="0.2">
      <c r="A279" s="2"/>
      <c r="B279" s="2"/>
      <c r="C279" s="2"/>
      <c r="D279" s="2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6"/>
    </row>
    <row r="280" spans="1:16" s="3" customFormat="1" x14ac:dyDescent="0.2">
      <c r="A280" s="2"/>
      <c r="B280" s="2"/>
      <c r="C280" s="2"/>
      <c r="D280" s="2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6"/>
    </row>
    <row r="281" spans="1:16" s="3" customFormat="1" x14ac:dyDescent="0.2">
      <c r="A281" s="2"/>
      <c r="B281" s="2"/>
      <c r="C281" s="2"/>
      <c r="D281" s="2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6"/>
    </row>
    <row r="282" spans="1:16" s="3" customFormat="1" x14ac:dyDescent="0.2">
      <c r="A282" s="2"/>
      <c r="B282" s="2"/>
      <c r="C282" s="2"/>
      <c r="D282" s="2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6"/>
    </row>
    <row r="283" spans="1:16" s="3" customFormat="1" x14ac:dyDescent="0.2">
      <c r="A283" s="2"/>
      <c r="B283" s="2"/>
      <c r="C283" s="2"/>
      <c r="D283" s="2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6"/>
    </row>
    <row r="284" spans="1:16" s="3" customFormat="1" x14ac:dyDescent="0.2">
      <c r="A284" s="2"/>
      <c r="B284" s="2"/>
      <c r="C284" s="2"/>
      <c r="D284" s="2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6"/>
    </row>
    <row r="285" spans="1:16" s="3" customFormat="1" x14ac:dyDescent="0.2">
      <c r="A285" s="2"/>
      <c r="B285" s="2"/>
      <c r="C285" s="2"/>
      <c r="D285" s="2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6"/>
    </row>
    <row r="286" spans="1:16" s="3" customFormat="1" x14ac:dyDescent="0.2">
      <c r="A286" s="2"/>
      <c r="B286" s="2"/>
      <c r="C286" s="2"/>
      <c r="D286" s="2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6"/>
    </row>
    <row r="287" spans="1:16" s="3" customFormat="1" x14ac:dyDescent="0.2">
      <c r="A287" s="2"/>
      <c r="B287" s="2"/>
      <c r="C287" s="2"/>
      <c r="D287" s="2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6"/>
    </row>
    <row r="288" spans="1:16" s="3" customFormat="1" x14ac:dyDescent="0.2">
      <c r="A288" s="2"/>
      <c r="B288" s="2"/>
      <c r="C288" s="2"/>
      <c r="D288" s="2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6"/>
    </row>
    <row r="289" spans="1:16" s="3" customFormat="1" x14ac:dyDescent="0.2">
      <c r="A289" s="2"/>
      <c r="B289" s="2"/>
      <c r="C289" s="2"/>
      <c r="D289" s="2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6"/>
    </row>
    <row r="290" spans="1:16" s="3" customFormat="1" x14ac:dyDescent="0.2">
      <c r="A290" s="2"/>
      <c r="B290" s="2"/>
      <c r="C290" s="2"/>
      <c r="D290" s="2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6"/>
    </row>
    <row r="291" spans="1:16" s="3" customFormat="1" x14ac:dyDescent="0.2">
      <c r="A291" s="2"/>
      <c r="B291" s="2"/>
      <c r="C291" s="2"/>
      <c r="D291" s="2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6"/>
    </row>
    <row r="292" spans="1:16" s="3" customFormat="1" x14ac:dyDescent="0.2">
      <c r="A292" s="2"/>
      <c r="B292" s="2"/>
      <c r="C292" s="2"/>
      <c r="D292" s="2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6"/>
    </row>
    <row r="293" spans="1:16" s="3" customFormat="1" x14ac:dyDescent="0.2">
      <c r="A293" s="2"/>
      <c r="B293" s="2"/>
      <c r="C293" s="2"/>
      <c r="D293" s="2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6"/>
    </row>
    <row r="294" spans="1:16" s="3" customFormat="1" x14ac:dyDescent="0.2">
      <c r="A294" s="2"/>
      <c r="B294" s="2"/>
      <c r="C294" s="2"/>
      <c r="D294" s="2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6"/>
    </row>
    <row r="295" spans="1:16" s="3" customFormat="1" x14ac:dyDescent="0.2">
      <c r="A295" s="2"/>
      <c r="B295" s="2"/>
      <c r="C295" s="2"/>
      <c r="D295" s="2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6"/>
    </row>
    <row r="296" spans="1:16" s="3" customFormat="1" x14ac:dyDescent="0.2">
      <c r="A296" s="2"/>
      <c r="B296" s="2"/>
      <c r="C296" s="2"/>
      <c r="D296" s="2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6"/>
    </row>
    <row r="297" spans="1:16" s="3" customFormat="1" x14ac:dyDescent="0.2">
      <c r="A297" s="2"/>
      <c r="B297" s="2"/>
      <c r="C297" s="2"/>
      <c r="D297" s="2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6"/>
    </row>
    <row r="298" spans="1:16" s="3" customFormat="1" x14ac:dyDescent="0.2">
      <c r="A298" s="2"/>
      <c r="B298" s="2"/>
      <c r="C298" s="2"/>
      <c r="D298" s="2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6"/>
    </row>
    <row r="299" spans="1:16" s="3" customFormat="1" x14ac:dyDescent="0.2">
      <c r="A299" s="2"/>
      <c r="B299" s="2"/>
      <c r="C299" s="2"/>
      <c r="D299" s="2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6"/>
    </row>
    <row r="300" spans="1:16" s="3" customFormat="1" x14ac:dyDescent="0.2">
      <c r="A300" s="2"/>
      <c r="B300" s="2"/>
      <c r="C300" s="2"/>
      <c r="D300" s="2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6"/>
    </row>
    <row r="301" spans="1:16" s="3" customFormat="1" x14ac:dyDescent="0.2">
      <c r="A301" s="2"/>
      <c r="B301" s="2"/>
      <c r="C301" s="2"/>
      <c r="D301" s="2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6"/>
    </row>
    <row r="302" spans="1:16" s="3" customFormat="1" x14ac:dyDescent="0.2">
      <c r="A302" s="2"/>
      <c r="B302" s="5"/>
      <c r="C302" s="5"/>
      <c r="D302" s="5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5"/>
    </row>
    <row r="303" spans="1:16" s="3" customFormat="1" x14ac:dyDescent="0.2">
      <c r="A303" s="2"/>
      <c r="B303" s="5"/>
      <c r="C303" s="5"/>
      <c r="D303" s="5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5"/>
    </row>
    <row r="304" spans="1:16" s="3" customFormat="1" x14ac:dyDescent="0.2">
      <c r="A304" s="2"/>
      <c r="B304" s="5"/>
      <c r="C304" s="5"/>
      <c r="D304" s="5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5"/>
    </row>
    <row r="305" spans="1:16" s="3" customFormat="1" x14ac:dyDescent="0.2">
      <c r="A305" s="2"/>
      <c r="B305" s="2"/>
      <c r="C305" s="2"/>
      <c r="D305" s="2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6"/>
    </row>
    <row r="306" spans="1:16" s="3" customFormat="1" x14ac:dyDescent="0.2">
      <c r="A306" s="2"/>
      <c r="B306" s="2"/>
      <c r="C306" s="2"/>
      <c r="D306" s="2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6"/>
    </row>
    <row r="307" spans="1:16" s="3" customFormat="1" x14ac:dyDescent="0.2">
      <c r="A307" s="2"/>
      <c r="B307" s="2"/>
      <c r="C307" s="2"/>
      <c r="D307" s="2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6"/>
    </row>
    <row r="308" spans="1:16" s="3" customFormat="1" x14ac:dyDescent="0.2">
      <c r="A308" s="2"/>
      <c r="B308" s="2"/>
      <c r="C308" s="2"/>
      <c r="D308" s="2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6"/>
    </row>
    <row r="309" spans="1:16" s="3" customFormat="1" ht="140.25" customHeight="1" x14ac:dyDescent="0.2">
      <c r="A309" s="2"/>
      <c r="B309" s="2"/>
      <c r="C309" s="2"/>
      <c r="D309" s="2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6"/>
    </row>
    <row r="310" spans="1:16" s="3" customFormat="1" ht="112.5" customHeight="1" x14ac:dyDescent="0.2">
      <c r="A310" s="2"/>
      <c r="B310" s="2"/>
      <c r="C310" s="2"/>
      <c r="D310" s="2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6"/>
    </row>
    <row r="311" spans="1:16" s="3" customFormat="1" x14ac:dyDescent="0.2">
      <c r="A311" s="2"/>
      <c r="B311" s="2"/>
      <c r="C311" s="2"/>
      <c r="D311" s="2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6"/>
    </row>
    <row r="312" spans="1:16" s="3" customFormat="1" x14ac:dyDescent="0.2">
      <c r="A312" s="2"/>
      <c r="B312" s="2"/>
      <c r="C312" s="2"/>
      <c r="D312" s="2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6"/>
    </row>
    <row r="313" spans="1:16" s="3" customFormat="1" x14ac:dyDescent="0.2">
      <c r="A313" s="2"/>
      <c r="B313" s="2"/>
      <c r="C313" s="2"/>
      <c r="D313" s="2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6"/>
    </row>
    <row r="314" spans="1:16" s="3" customFormat="1" x14ac:dyDescent="0.2">
      <c r="A314" s="2"/>
      <c r="B314" s="2"/>
      <c r="C314" s="2"/>
      <c r="D314" s="2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6"/>
    </row>
    <row r="315" spans="1:16" s="3" customFormat="1" x14ac:dyDescent="0.2">
      <c r="A315" s="2"/>
      <c r="B315" s="2"/>
      <c r="C315" s="2"/>
      <c r="D315" s="2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6"/>
    </row>
    <row r="316" spans="1:16" s="3" customFormat="1" x14ac:dyDescent="0.2">
      <c r="A316" s="2"/>
      <c r="B316" s="2"/>
      <c r="C316" s="2"/>
      <c r="D316" s="2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6"/>
    </row>
    <row r="317" spans="1:16" s="3" customFormat="1" x14ac:dyDescent="0.2">
      <c r="A317" s="2"/>
      <c r="B317" s="2"/>
      <c r="C317" s="2"/>
      <c r="D317" s="2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6"/>
    </row>
    <row r="318" spans="1:16" s="3" customFormat="1" x14ac:dyDescent="0.2">
      <c r="A318" s="2"/>
      <c r="B318" s="2"/>
      <c r="C318" s="2"/>
      <c r="D318" s="2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6"/>
    </row>
    <row r="319" spans="1:16" s="3" customFormat="1" ht="96.75" customHeight="1" x14ac:dyDescent="0.2">
      <c r="A319" s="2"/>
      <c r="B319" s="2"/>
      <c r="C319" s="2"/>
      <c r="D319" s="2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6"/>
    </row>
    <row r="320" spans="1:16" s="3" customFormat="1" ht="27" customHeight="1" x14ac:dyDescent="0.2">
      <c r="A320" s="2"/>
      <c r="B320" s="2"/>
      <c r="C320" s="2"/>
      <c r="D320" s="2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6"/>
    </row>
    <row r="321" spans="1:16" s="3" customFormat="1" x14ac:dyDescent="0.2">
      <c r="A321" s="2"/>
      <c r="B321" s="2"/>
      <c r="C321" s="2"/>
      <c r="D321" s="2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6"/>
    </row>
    <row r="322" spans="1:16" s="3" customFormat="1" x14ac:dyDescent="0.2">
      <c r="A322" s="2"/>
      <c r="B322" s="2"/>
      <c r="C322" s="2"/>
      <c r="D322" s="2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6"/>
    </row>
    <row r="323" spans="1:16" s="3" customFormat="1" x14ac:dyDescent="0.2">
      <c r="A323" s="2"/>
      <c r="B323" s="2"/>
      <c r="C323" s="2"/>
      <c r="D323" s="2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6"/>
    </row>
    <row r="324" spans="1:16" s="3" customFormat="1" x14ac:dyDescent="0.2">
      <c r="A324" s="2"/>
      <c r="B324" s="2"/>
      <c r="C324" s="2"/>
      <c r="D324" s="2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6"/>
    </row>
    <row r="325" spans="1:16" s="3" customFormat="1" x14ac:dyDescent="0.2">
      <c r="A325" s="2"/>
      <c r="B325" s="2"/>
      <c r="C325" s="2"/>
      <c r="D325" s="2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6"/>
    </row>
    <row r="326" spans="1:16" s="3" customFormat="1" x14ac:dyDescent="0.2">
      <c r="A326" s="2"/>
      <c r="B326" s="2"/>
      <c r="C326" s="2"/>
      <c r="D326" s="2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6"/>
    </row>
    <row r="327" spans="1:16" s="3" customFormat="1" x14ac:dyDescent="0.2">
      <c r="A327" s="2"/>
      <c r="B327" s="2"/>
      <c r="C327" s="2"/>
      <c r="D327" s="2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6"/>
    </row>
    <row r="328" spans="1:16" s="3" customFormat="1" x14ac:dyDescent="0.2">
      <c r="A328" s="2"/>
      <c r="B328" s="2"/>
      <c r="C328" s="2"/>
      <c r="D328" s="2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6"/>
    </row>
    <row r="329" spans="1:16" s="3" customFormat="1" ht="100.5" customHeight="1" x14ac:dyDescent="0.2">
      <c r="A329" s="2"/>
      <c r="B329" s="2"/>
      <c r="C329" s="2"/>
      <c r="D329" s="2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6"/>
    </row>
    <row r="330" spans="1:16" s="3" customFormat="1" ht="27" customHeight="1" x14ac:dyDescent="0.2">
      <c r="A330" s="2"/>
      <c r="B330" s="2"/>
      <c r="C330" s="2"/>
      <c r="D330" s="2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6"/>
    </row>
    <row r="331" spans="1:16" s="3" customFormat="1" x14ac:dyDescent="0.2">
      <c r="A331" s="2"/>
      <c r="B331" s="2"/>
      <c r="C331" s="2"/>
      <c r="D331" s="2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6"/>
    </row>
    <row r="332" spans="1:16" s="3" customFormat="1" x14ac:dyDescent="0.2">
      <c r="A332" s="2"/>
      <c r="B332" s="2"/>
      <c r="C332" s="2"/>
      <c r="D332" s="2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6"/>
    </row>
    <row r="333" spans="1:16" s="3" customFormat="1" x14ac:dyDescent="0.2">
      <c r="A333" s="2"/>
      <c r="B333" s="2"/>
      <c r="C333" s="2"/>
      <c r="D333" s="2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6"/>
    </row>
    <row r="334" spans="1:16" s="3" customFormat="1" x14ac:dyDescent="0.2">
      <c r="A334" s="2"/>
      <c r="B334" s="2"/>
      <c r="C334" s="2"/>
      <c r="D334" s="2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6"/>
    </row>
    <row r="335" spans="1:16" s="3" customFormat="1" x14ac:dyDescent="0.2">
      <c r="A335" s="2"/>
      <c r="B335" s="5"/>
      <c r="C335" s="5"/>
      <c r="D335" s="5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5"/>
    </row>
    <row r="336" spans="1:16" s="3" customFormat="1" x14ac:dyDescent="0.2">
      <c r="A336" s="2"/>
      <c r="B336" s="2"/>
      <c r="C336" s="2"/>
      <c r="D336" s="2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6"/>
    </row>
    <row r="337" spans="1:16" s="3" customFormat="1" x14ac:dyDescent="0.2">
      <c r="A337" s="2"/>
      <c r="B337" s="2"/>
      <c r="C337" s="2"/>
      <c r="D337" s="2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6"/>
    </row>
    <row r="338" spans="1:16" s="3" customFormat="1" x14ac:dyDescent="0.2">
      <c r="A338" s="2"/>
      <c r="B338" s="2"/>
      <c r="C338" s="2"/>
      <c r="D338" s="2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6"/>
    </row>
    <row r="339" spans="1:16" s="3" customFormat="1" x14ac:dyDescent="0.2">
      <c r="A339" s="2"/>
      <c r="B339" s="2"/>
      <c r="C339" s="2"/>
      <c r="D339" s="2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6"/>
    </row>
    <row r="340" spans="1:16" s="3" customFormat="1" x14ac:dyDescent="0.2">
      <c r="A340" s="2"/>
      <c r="B340" s="2"/>
      <c r="C340" s="2"/>
      <c r="D340" s="2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6"/>
    </row>
    <row r="341" spans="1:16" s="3" customFormat="1" x14ac:dyDescent="0.2">
      <c r="A341" s="2"/>
      <c r="B341" s="2"/>
      <c r="C341" s="2"/>
      <c r="D341" s="2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6"/>
    </row>
    <row r="342" spans="1:16" s="3" customFormat="1" x14ac:dyDescent="0.2">
      <c r="A342" s="2"/>
      <c r="B342" s="2"/>
      <c r="C342" s="2"/>
      <c r="D342" s="2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6"/>
    </row>
    <row r="343" spans="1:16" s="3" customFormat="1" x14ac:dyDescent="0.2">
      <c r="A343" s="2"/>
      <c r="B343" s="2"/>
      <c r="C343" s="2"/>
      <c r="D343" s="2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6"/>
    </row>
    <row r="344" spans="1:16" s="3" customFormat="1" x14ac:dyDescent="0.2">
      <c r="A344" s="2"/>
      <c r="B344" s="2"/>
      <c r="C344" s="2"/>
      <c r="D344" s="2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6"/>
    </row>
    <row r="345" spans="1:16" s="3" customFormat="1" x14ac:dyDescent="0.2">
      <c r="A345" s="2"/>
      <c r="B345" s="2"/>
      <c r="C345" s="2"/>
      <c r="D345" s="2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6"/>
    </row>
    <row r="346" spans="1:16" s="3" customFormat="1" x14ac:dyDescent="0.2">
      <c r="A346" s="2"/>
      <c r="B346" s="2"/>
      <c r="C346" s="2"/>
      <c r="D346" s="2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6"/>
    </row>
    <row r="347" spans="1:16" s="3" customFormat="1" x14ac:dyDescent="0.2">
      <c r="A347" s="2"/>
      <c r="B347" s="2"/>
      <c r="C347" s="2"/>
      <c r="D347" s="2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6"/>
    </row>
    <row r="348" spans="1:16" s="3" customFormat="1" x14ac:dyDescent="0.2">
      <c r="A348" s="2"/>
      <c r="B348" s="2"/>
      <c r="C348" s="2"/>
      <c r="D348" s="2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6"/>
    </row>
    <row r="349" spans="1:16" s="3" customFormat="1" x14ac:dyDescent="0.2">
      <c r="A349" s="2"/>
      <c r="B349" s="2"/>
      <c r="C349" s="2"/>
      <c r="D349" s="2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6"/>
    </row>
    <row r="350" spans="1:16" s="3" customFormat="1" x14ac:dyDescent="0.2">
      <c r="A350" s="2"/>
      <c r="B350" s="2"/>
      <c r="C350" s="2"/>
      <c r="D350" s="2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6"/>
    </row>
    <row r="351" spans="1:16" s="3" customFormat="1" x14ac:dyDescent="0.2">
      <c r="A351" s="2"/>
      <c r="B351" s="2"/>
      <c r="C351" s="2"/>
      <c r="D351" s="2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6"/>
    </row>
    <row r="352" spans="1:16" s="3" customFormat="1" x14ac:dyDescent="0.2">
      <c r="A352" s="2"/>
      <c r="B352" s="2"/>
      <c r="C352" s="2"/>
      <c r="D352" s="2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6"/>
    </row>
    <row r="353" spans="1:16" s="3" customFormat="1" x14ac:dyDescent="0.2">
      <c r="A353" s="2"/>
      <c r="B353" s="2"/>
      <c r="C353" s="2"/>
      <c r="D353" s="2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6"/>
    </row>
    <row r="354" spans="1:16" s="3" customFormat="1" x14ac:dyDescent="0.2">
      <c r="A354" s="2"/>
      <c r="B354" s="2"/>
      <c r="C354" s="2"/>
      <c r="D354" s="2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6"/>
    </row>
    <row r="355" spans="1:16" s="3" customFormat="1" ht="111.75" customHeight="1" x14ac:dyDescent="0.2">
      <c r="A355" s="2"/>
      <c r="B355" s="2"/>
      <c r="C355" s="2"/>
      <c r="D355" s="2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6"/>
    </row>
    <row r="356" spans="1:16" s="3" customFormat="1" x14ac:dyDescent="0.2">
      <c r="A356" s="2"/>
      <c r="B356" s="5"/>
      <c r="C356" s="5"/>
      <c r="D356" s="5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5"/>
    </row>
    <row r="357" spans="1:16" s="3" customFormat="1" x14ac:dyDescent="0.2">
      <c r="A357" s="2"/>
      <c r="B357" s="2"/>
      <c r="C357" s="2"/>
      <c r="D357" s="2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6"/>
    </row>
    <row r="358" spans="1:16" s="3" customFormat="1" x14ac:dyDescent="0.2">
      <c r="A358" s="2"/>
      <c r="B358" s="2"/>
      <c r="C358" s="2"/>
      <c r="D358" s="2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6"/>
    </row>
    <row r="359" spans="1:16" s="3" customFormat="1" x14ac:dyDescent="0.2">
      <c r="A359" s="2"/>
      <c r="B359" s="2"/>
      <c r="C359" s="2"/>
      <c r="D359" s="2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6"/>
    </row>
    <row r="360" spans="1:16" s="3" customFormat="1" x14ac:dyDescent="0.2">
      <c r="A360" s="2"/>
      <c r="B360" s="2"/>
      <c r="C360" s="2"/>
      <c r="D360" s="2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6"/>
    </row>
    <row r="361" spans="1:16" s="3" customFormat="1" x14ac:dyDescent="0.2">
      <c r="A361" s="2"/>
      <c r="B361" s="2"/>
      <c r="C361" s="2"/>
      <c r="D361" s="2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6"/>
    </row>
    <row r="362" spans="1:16" s="3" customFormat="1" x14ac:dyDescent="0.2">
      <c r="A362" s="2"/>
      <c r="B362" s="2"/>
      <c r="C362" s="2"/>
      <c r="D362" s="2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6"/>
    </row>
    <row r="363" spans="1:16" s="3" customFormat="1" x14ac:dyDescent="0.2">
      <c r="A363" s="2"/>
      <c r="B363" s="2"/>
      <c r="C363" s="2"/>
      <c r="D363" s="2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6"/>
    </row>
    <row r="364" spans="1:16" s="3" customFormat="1" x14ac:dyDescent="0.2">
      <c r="A364" s="2"/>
      <c r="B364" s="2"/>
      <c r="C364" s="2"/>
      <c r="D364" s="2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6"/>
    </row>
    <row r="365" spans="1:16" s="3" customFormat="1" x14ac:dyDescent="0.2">
      <c r="A365" s="2"/>
      <c r="B365" s="2"/>
      <c r="C365" s="2"/>
      <c r="D365" s="2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6"/>
    </row>
    <row r="366" spans="1:16" s="3" customFormat="1" ht="134.25" customHeight="1" x14ac:dyDescent="0.2">
      <c r="A366" s="2"/>
      <c r="B366" s="2"/>
      <c r="C366" s="2"/>
      <c r="D366" s="2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6"/>
    </row>
    <row r="367" spans="1:16" s="3" customFormat="1" x14ac:dyDescent="0.2">
      <c r="A367" s="2"/>
      <c r="B367" s="5"/>
      <c r="C367" s="5"/>
      <c r="D367" s="5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5"/>
    </row>
    <row r="368" spans="1:16" s="3" customFormat="1" x14ac:dyDescent="0.2">
      <c r="A368" s="2"/>
      <c r="B368" s="2"/>
      <c r="C368" s="2"/>
      <c r="D368" s="2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6"/>
    </row>
    <row r="369" spans="1:16" s="3" customFormat="1" x14ac:dyDescent="0.2">
      <c r="A369" s="2"/>
      <c r="B369" s="2"/>
      <c r="C369" s="2"/>
      <c r="D369" s="2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6"/>
    </row>
    <row r="370" spans="1:16" s="3" customFormat="1" x14ac:dyDescent="0.2">
      <c r="A370" s="2"/>
      <c r="B370" s="2"/>
      <c r="C370" s="2"/>
      <c r="D370" s="2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6"/>
    </row>
    <row r="371" spans="1:16" s="3" customFormat="1" x14ac:dyDescent="0.2">
      <c r="A371" s="2"/>
      <c r="B371" s="2"/>
      <c r="C371" s="2"/>
      <c r="D371" s="2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6"/>
    </row>
    <row r="372" spans="1:16" s="3" customFormat="1" x14ac:dyDescent="0.2">
      <c r="A372" s="2"/>
      <c r="B372" s="2"/>
      <c r="C372" s="2"/>
      <c r="D372" s="2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6"/>
    </row>
    <row r="373" spans="1:16" s="3" customFormat="1" x14ac:dyDescent="0.2">
      <c r="A373" s="2"/>
      <c r="B373" s="2"/>
      <c r="C373" s="2"/>
      <c r="D373" s="2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6"/>
    </row>
    <row r="374" spans="1:16" s="3" customFormat="1" x14ac:dyDescent="0.2">
      <c r="A374" s="2"/>
      <c r="B374" s="2"/>
      <c r="C374" s="2"/>
      <c r="D374" s="2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6"/>
    </row>
    <row r="375" spans="1:16" s="3" customFormat="1" x14ac:dyDescent="0.2">
      <c r="A375" s="2"/>
      <c r="B375" s="2"/>
      <c r="C375" s="2"/>
      <c r="D375" s="2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6"/>
    </row>
    <row r="376" spans="1:16" s="3" customFormat="1" x14ac:dyDescent="0.2">
      <c r="A376" s="2"/>
      <c r="B376" s="2"/>
      <c r="C376" s="2"/>
      <c r="D376" s="2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6"/>
    </row>
    <row r="377" spans="1:16" s="3" customFormat="1" ht="216.75" customHeight="1" x14ac:dyDescent="0.2">
      <c r="A377" s="2"/>
      <c r="B377" s="2"/>
      <c r="C377" s="2"/>
      <c r="D377" s="2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6"/>
    </row>
    <row r="378" spans="1:16" s="3" customFormat="1" x14ac:dyDescent="0.2">
      <c r="A378" s="2"/>
      <c r="B378" s="2"/>
      <c r="C378" s="2"/>
      <c r="D378" s="2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6"/>
    </row>
    <row r="379" spans="1:16" s="3" customFormat="1" x14ac:dyDescent="0.2">
      <c r="A379" s="2"/>
      <c r="B379" s="2"/>
      <c r="C379" s="2"/>
      <c r="D379" s="2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6"/>
    </row>
    <row r="380" spans="1:16" s="3" customFormat="1" x14ac:dyDescent="0.2">
      <c r="A380" s="2"/>
      <c r="B380" s="2"/>
      <c r="C380" s="2"/>
      <c r="D380" s="2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6"/>
    </row>
    <row r="381" spans="1:16" s="3" customFormat="1" x14ac:dyDescent="0.2">
      <c r="A381" s="2"/>
      <c r="B381" s="2"/>
      <c r="C381" s="2"/>
      <c r="D381" s="2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6"/>
    </row>
    <row r="382" spans="1:16" s="3" customFormat="1" ht="87.75" customHeight="1" x14ac:dyDescent="0.2">
      <c r="A382" s="2"/>
      <c r="B382" s="2"/>
      <c r="C382" s="2"/>
      <c r="D382" s="2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6"/>
    </row>
    <row r="383" spans="1:16" s="3" customFormat="1" x14ac:dyDescent="0.2">
      <c r="A383" s="2"/>
      <c r="B383" s="2"/>
      <c r="C383" s="2"/>
      <c r="D383" s="2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6"/>
    </row>
    <row r="384" spans="1:16" s="3" customFormat="1" x14ac:dyDescent="0.2">
      <c r="A384" s="2"/>
      <c r="B384" s="2"/>
      <c r="C384" s="2"/>
      <c r="D384" s="2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6"/>
    </row>
    <row r="385" spans="1:16" s="3" customFormat="1" x14ac:dyDescent="0.2">
      <c r="A385" s="2"/>
      <c r="B385" s="2"/>
      <c r="C385" s="2"/>
      <c r="D385" s="2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6"/>
    </row>
    <row r="386" spans="1:16" s="3" customFormat="1" x14ac:dyDescent="0.2">
      <c r="A386" s="2"/>
      <c r="B386" s="2"/>
      <c r="C386" s="2"/>
      <c r="D386" s="2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6"/>
    </row>
    <row r="387" spans="1:16" s="3" customFormat="1" ht="160.5" customHeight="1" x14ac:dyDescent="0.2">
      <c r="A387" s="2"/>
      <c r="B387" s="2"/>
      <c r="C387" s="2"/>
      <c r="D387" s="2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6"/>
    </row>
    <row r="388" spans="1:16" s="3" customFormat="1" x14ac:dyDescent="0.2">
      <c r="A388" s="2"/>
      <c r="B388" s="2"/>
      <c r="C388" s="2"/>
      <c r="D388" s="2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6"/>
    </row>
    <row r="389" spans="1:16" s="3" customFormat="1" x14ac:dyDescent="0.2">
      <c r="A389" s="2"/>
      <c r="B389" s="2"/>
      <c r="C389" s="2"/>
      <c r="D389" s="2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6"/>
    </row>
    <row r="390" spans="1:16" s="3" customFormat="1" x14ac:dyDescent="0.2">
      <c r="A390" s="2"/>
      <c r="B390" s="2"/>
      <c r="C390" s="2"/>
      <c r="D390" s="2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6"/>
    </row>
    <row r="391" spans="1:16" s="3" customFormat="1" x14ac:dyDescent="0.2">
      <c r="A391" s="2"/>
      <c r="B391" s="2"/>
      <c r="C391" s="2"/>
      <c r="D391" s="2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6"/>
    </row>
    <row r="392" spans="1:16" s="3" customFormat="1" x14ac:dyDescent="0.2">
      <c r="A392" s="2"/>
      <c r="B392" s="2"/>
      <c r="C392" s="2"/>
      <c r="D392" s="2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6"/>
    </row>
    <row r="393" spans="1:16" s="3" customFormat="1" x14ac:dyDescent="0.2">
      <c r="A393" s="2"/>
      <c r="B393" s="2"/>
      <c r="C393" s="2"/>
      <c r="D393" s="2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6"/>
    </row>
    <row r="394" spans="1:16" s="3" customFormat="1" x14ac:dyDescent="0.2">
      <c r="A394" s="2"/>
      <c r="B394" s="2"/>
      <c r="C394" s="2"/>
      <c r="D394" s="2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6"/>
    </row>
    <row r="395" spans="1:16" s="3" customFormat="1" x14ac:dyDescent="0.2">
      <c r="A395" s="2"/>
      <c r="B395" s="2"/>
      <c r="C395" s="2"/>
      <c r="D395" s="2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6"/>
    </row>
    <row r="396" spans="1:16" s="3" customFormat="1" x14ac:dyDescent="0.2">
      <c r="A396" s="2"/>
      <c r="B396" s="2"/>
      <c r="C396" s="2"/>
      <c r="D396" s="2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6"/>
    </row>
    <row r="397" spans="1:16" s="3" customFormat="1" x14ac:dyDescent="0.2">
      <c r="A397" s="2"/>
      <c r="B397" s="2"/>
      <c r="C397" s="2"/>
      <c r="D397" s="2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6"/>
    </row>
    <row r="398" spans="1:16" s="3" customFormat="1" x14ac:dyDescent="0.2">
      <c r="A398" s="2"/>
      <c r="B398" s="5"/>
      <c r="C398" s="5"/>
      <c r="D398" s="5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5"/>
    </row>
    <row r="399" spans="1:16" s="3" customFormat="1" x14ac:dyDescent="0.2">
      <c r="A399" s="2"/>
      <c r="B399" s="5"/>
      <c r="C399" s="5"/>
      <c r="D399" s="5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5"/>
    </row>
    <row r="400" spans="1:16" s="3" customFormat="1" x14ac:dyDescent="0.2">
      <c r="A400" s="2"/>
      <c r="B400" s="5"/>
      <c r="C400" s="5"/>
      <c r="D400" s="5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5"/>
    </row>
    <row r="401" spans="1:16" s="3" customFormat="1" ht="51" customHeight="1" x14ac:dyDescent="0.2">
      <c r="A401" s="2"/>
      <c r="B401" s="2"/>
      <c r="C401" s="2"/>
      <c r="D401" s="2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6"/>
    </row>
    <row r="402" spans="1:16" s="3" customFormat="1" x14ac:dyDescent="0.2">
      <c r="A402" s="2"/>
      <c r="B402" s="2"/>
      <c r="C402" s="2"/>
      <c r="D402" s="2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6"/>
    </row>
    <row r="403" spans="1:16" s="3" customFormat="1" x14ac:dyDescent="0.2">
      <c r="A403" s="2"/>
      <c r="B403" s="2"/>
      <c r="C403" s="2"/>
      <c r="D403" s="2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6"/>
    </row>
    <row r="404" spans="1:16" s="3" customFormat="1" x14ac:dyDescent="0.2">
      <c r="A404" s="2"/>
      <c r="B404" s="2"/>
      <c r="C404" s="2"/>
      <c r="D404" s="2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6"/>
    </row>
    <row r="405" spans="1:16" s="3" customFormat="1" x14ac:dyDescent="0.2">
      <c r="A405" s="2"/>
      <c r="B405" s="2"/>
      <c r="C405" s="2"/>
      <c r="D405" s="2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6"/>
    </row>
    <row r="406" spans="1:16" s="3" customFormat="1" x14ac:dyDescent="0.2">
      <c r="A406" s="16"/>
      <c r="B406" s="1"/>
      <c r="C406" s="1"/>
      <c r="D406" s="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0"/>
    </row>
    <row r="407" spans="1:16" s="3" customFormat="1" x14ac:dyDescent="0.2">
      <c r="A407" s="17"/>
      <c r="B407" s="1"/>
      <c r="C407" s="1"/>
      <c r="D407" s="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0"/>
    </row>
    <row r="408" spans="1:16" s="3" customFormat="1" x14ac:dyDescent="0.2">
      <c r="A408" s="2"/>
      <c r="B408" s="2"/>
      <c r="C408" s="2"/>
      <c r="D408" s="2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6"/>
    </row>
    <row r="409" spans="1:16" s="3" customFormat="1" x14ac:dyDescent="0.2">
      <c r="A409" s="2"/>
      <c r="B409" s="2"/>
      <c r="C409" s="2"/>
      <c r="D409" s="2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6"/>
    </row>
    <row r="410" spans="1:16" s="3" customFormat="1" x14ac:dyDescent="0.2">
      <c r="A410" s="2"/>
      <c r="B410" s="2"/>
      <c r="C410" s="2"/>
      <c r="D410" s="2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6"/>
    </row>
    <row r="411" spans="1:16" s="3" customFormat="1" x14ac:dyDescent="0.2">
      <c r="A411" s="2"/>
      <c r="B411" s="2"/>
      <c r="C411" s="2"/>
      <c r="D411" s="2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6"/>
    </row>
    <row r="412" spans="1:16" s="3" customFormat="1" x14ac:dyDescent="0.2">
      <c r="A412" s="2"/>
      <c r="B412" s="2"/>
      <c r="C412" s="2"/>
      <c r="D412" s="2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6"/>
    </row>
    <row r="413" spans="1:16" s="3" customFormat="1" x14ac:dyDescent="0.2">
      <c r="A413" s="2"/>
      <c r="B413" s="2"/>
      <c r="C413" s="2"/>
      <c r="D413" s="2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6"/>
    </row>
    <row r="414" spans="1:16" s="3" customFormat="1" x14ac:dyDescent="0.2">
      <c r="A414" s="2"/>
      <c r="B414" s="2"/>
      <c r="C414" s="2"/>
      <c r="D414" s="2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6"/>
    </row>
    <row r="415" spans="1:16" s="3" customFormat="1" x14ac:dyDescent="0.2">
      <c r="A415" s="2"/>
      <c r="B415" s="2"/>
      <c r="C415" s="2"/>
      <c r="D415" s="2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6"/>
    </row>
    <row r="416" spans="1:16" s="3" customFormat="1" x14ac:dyDescent="0.2">
      <c r="A416" s="2"/>
      <c r="B416" s="2"/>
      <c r="C416" s="2"/>
      <c r="D416" s="2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6"/>
    </row>
    <row r="417" spans="1:16" s="3" customFormat="1" x14ac:dyDescent="0.2">
      <c r="A417" s="2"/>
      <c r="B417" s="2"/>
      <c r="C417" s="2"/>
      <c r="D417" s="2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6"/>
    </row>
    <row r="418" spans="1:16" s="3" customFormat="1" x14ac:dyDescent="0.2">
      <c r="A418" s="2"/>
      <c r="B418" s="2"/>
      <c r="C418" s="2"/>
      <c r="D418" s="2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6"/>
    </row>
    <row r="419" spans="1:16" s="3" customFormat="1" x14ac:dyDescent="0.2">
      <c r="A419" s="2"/>
      <c r="B419" s="2"/>
      <c r="C419" s="2"/>
      <c r="D419" s="2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6"/>
    </row>
    <row r="420" spans="1:16" s="3" customFormat="1" x14ac:dyDescent="0.2">
      <c r="A420" s="2"/>
      <c r="B420" s="2"/>
      <c r="C420" s="2"/>
      <c r="D420" s="2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6"/>
    </row>
    <row r="421" spans="1:16" s="3" customFormat="1" x14ac:dyDescent="0.2">
      <c r="A421" s="2"/>
      <c r="B421" s="2"/>
      <c r="C421" s="2"/>
      <c r="D421" s="2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6"/>
    </row>
    <row r="422" spans="1:16" s="3" customFormat="1" x14ac:dyDescent="0.2">
      <c r="A422" s="2"/>
      <c r="B422" s="2"/>
      <c r="C422" s="2"/>
      <c r="D422" s="2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6"/>
    </row>
    <row r="423" spans="1:16" s="3" customFormat="1" x14ac:dyDescent="0.2">
      <c r="A423" s="2"/>
      <c r="B423" s="2"/>
      <c r="C423" s="2"/>
      <c r="D423" s="2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6"/>
    </row>
    <row r="424" spans="1:16" s="3" customFormat="1" x14ac:dyDescent="0.2">
      <c r="A424" s="2"/>
      <c r="B424" s="2"/>
      <c r="C424" s="2"/>
      <c r="D424" s="2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6"/>
    </row>
    <row r="425" spans="1:16" s="3" customFormat="1" x14ac:dyDescent="0.2">
      <c r="A425" s="2"/>
      <c r="B425" s="2"/>
      <c r="C425" s="2"/>
      <c r="D425" s="2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6"/>
    </row>
  </sheetData>
  <mergeCells count="167">
    <mergeCell ref="O12:O13"/>
    <mergeCell ref="A15:A16"/>
    <mergeCell ref="B15:B18"/>
    <mergeCell ref="C15:C16"/>
    <mergeCell ref="D15:D16"/>
    <mergeCell ref="E15:E16"/>
    <mergeCell ref="F15:F16"/>
    <mergeCell ref="G15:G16"/>
    <mergeCell ref="H15:H16"/>
    <mergeCell ref="I12:I13"/>
    <mergeCell ref="J12:J13"/>
    <mergeCell ref="K12:K13"/>
    <mergeCell ref="L12:L13"/>
    <mergeCell ref="M12:M13"/>
    <mergeCell ref="N12:N13"/>
    <mergeCell ref="B11:B14"/>
    <mergeCell ref="A12:A13"/>
    <mergeCell ref="C12:C13"/>
    <mergeCell ref="D12:D13"/>
    <mergeCell ref="E12:E13"/>
    <mergeCell ref="F12:F13"/>
    <mergeCell ref="G12:G13"/>
    <mergeCell ref="H12:H13"/>
    <mergeCell ref="A17:A18"/>
    <mergeCell ref="N1:P1"/>
    <mergeCell ref="N3:P3"/>
    <mergeCell ref="A4:P4"/>
    <mergeCell ref="A6:A7"/>
    <mergeCell ref="B6:B7"/>
    <mergeCell ref="C6:C7"/>
    <mergeCell ref="D6:D7"/>
    <mergeCell ref="E6:O6"/>
    <mergeCell ref="P6:P7"/>
    <mergeCell ref="F17:F18"/>
    <mergeCell ref="G17:G18"/>
    <mergeCell ref="H17:H18"/>
    <mergeCell ref="I17:I18"/>
    <mergeCell ref="J17:J18"/>
    <mergeCell ref="A31:A32"/>
    <mergeCell ref="C31:C32"/>
    <mergeCell ref="D31:D32"/>
    <mergeCell ref="E31:E32"/>
    <mergeCell ref="F31:F32"/>
    <mergeCell ref="G31:G32"/>
    <mergeCell ref="A20:A21"/>
    <mergeCell ref="B23:B25"/>
    <mergeCell ref="B29:B36"/>
    <mergeCell ref="H31:H32"/>
    <mergeCell ref="I31:I32"/>
    <mergeCell ref="J31:J32"/>
    <mergeCell ref="H20:H21"/>
    <mergeCell ref="I20:I21"/>
    <mergeCell ref="J20:J21"/>
    <mergeCell ref="K20:K21"/>
    <mergeCell ref="B20:B21"/>
    <mergeCell ref="C20:C21"/>
    <mergeCell ref="E20:E21"/>
    <mergeCell ref="B65:B66"/>
    <mergeCell ref="P66:P67"/>
    <mergeCell ref="B68:B69"/>
    <mergeCell ref="B40:B42"/>
    <mergeCell ref="B43:B45"/>
    <mergeCell ref="K31:K32"/>
    <mergeCell ref="L31:L32"/>
    <mergeCell ref="M31:M32"/>
    <mergeCell ref="N31:N32"/>
    <mergeCell ref="O31:O32"/>
    <mergeCell ref="P31:P32"/>
    <mergeCell ref="P59:P62"/>
    <mergeCell ref="B48:B53"/>
    <mergeCell ref="B54:B55"/>
    <mergeCell ref="B56:B58"/>
    <mergeCell ref="B37:B39"/>
    <mergeCell ref="P37:P38"/>
    <mergeCell ref="A77:A78"/>
    <mergeCell ref="C77:C78"/>
    <mergeCell ref="D77:D78"/>
    <mergeCell ref="E77:E78"/>
    <mergeCell ref="F77:F78"/>
    <mergeCell ref="G77:G78"/>
    <mergeCell ref="H77:H78"/>
    <mergeCell ref="I77:I78"/>
    <mergeCell ref="J77:J78"/>
    <mergeCell ref="B76:B80"/>
    <mergeCell ref="B85:B87"/>
    <mergeCell ref="P85:P86"/>
    <mergeCell ref="B88:B90"/>
    <mergeCell ref="P88:P89"/>
    <mergeCell ref="B81:B82"/>
    <mergeCell ref="K77:K78"/>
    <mergeCell ref="L77:L78"/>
    <mergeCell ref="M77:M78"/>
    <mergeCell ref="N77:N78"/>
    <mergeCell ref="O77:O78"/>
    <mergeCell ref="P77:P79"/>
    <mergeCell ref="N15:N16"/>
    <mergeCell ref="P104:P107"/>
    <mergeCell ref="C111:C112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P111:P112"/>
    <mergeCell ref="N20:N21"/>
    <mergeCell ref="O20:O21"/>
    <mergeCell ref="P20:P21"/>
    <mergeCell ref="L20:L21"/>
    <mergeCell ref="M20:M21"/>
    <mergeCell ref="C17:C18"/>
    <mergeCell ref="D17:D18"/>
    <mergeCell ref="E17:E18"/>
    <mergeCell ref="B103:B107"/>
    <mergeCell ref="B9:P9"/>
    <mergeCell ref="B10:P10"/>
    <mergeCell ref="B27:P27"/>
    <mergeCell ref="B28:P28"/>
    <mergeCell ref="B46:P46"/>
    <mergeCell ref="B47:P47"/>
    <mergeCell ref="B63:P63"/>
    <mergeCell ref="D20:D21"/>
    <mergeCell ref="B64:P64"/>
    <mergeCell ref="B59:B61"/>
    <mergeCell ref="F20:F21"/>
    <mergeCell ref="G20:G21"/>
    <mergeCell ref="K17:K18"/>
    <mergeCell ref="L17:L18"/>
    <mergeCell ref="M17:M18"/>
    <mergeCell ref="N17:N18"/>
    <mergeCell ref="O17:O18"/>
    <mergeCell ref="O15:O16"/>
    <mergeCell ref="I15:I16"/>
    <mergeCell ref="J15:J16"/>
    <mergeCell ref="K15:K16"/>
    <mergeCell ref="L15:L16"/>
    <mergeCell ref="M15:M16"/>
    <mergeCell ref="B70:B73"/>
    <mergeCell ref="A111:A112"/>
    <mergeCell ref="B108:B116"/>
    <mergeCell ref="B117:P117"/>
    <mergeCell ref="B118:P118"/>
    <mergeCell ref="P11:P13"/>
    <mergeCell ref="P15:P18"/>
    <mergeCell ref="P35:P36"/>
    <mergeCell ref="P48:P52"/>
    <mergeCell ref="P54:P57"/>
    <mergeCell ref="B74:P74"/>
    <mergeCell ref="B75:P75"/>
    <mergeCell ref="B83:P83"/>
    <mergeCell ref="B84:P84"/>
    <mergeCell ref="B93:P93"/>
    <mergeCell ref="B94:P94"/>
    <mergeCell ref="P113:P116"/>
    <mergeCell ref="P108:P110"/>
    <mergeCell ref="B95:B96"/>
    <mergeCell ref="B97:B102"/>
    <mergeCell ref="P97:P99"/>
    <mergeCell ref="P100:P102"/>
    <mergeCell ref="P95:P96"/>
    <mergeCell ref="B91:B92"/>
  </mergeCells>
  <hyperlinks>
    <hyperlink ref="P43" r:id="rId1" display="consultantplus://offline/ref=C1E7D5E0ED2D27AB79BA0F0C8DA5CD60B3E6D135B55029D394FE0B74E8DA07G"/>
  </hyperlinks>
  <pageMargins left="0.31496062992125984" right="0.11811023622047245" top="0.55118110236220474" bottom="0.35433070866141736" header="0.31496062992125984" footer="0.31496062992125984"/>
  <pageSetup paperSize="9" scale="93" firstPageNumber="98" fitToHeight="83" orientation="landscape" useFirstPageNumber="1" r:id="rId2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activeCell="D10" sqref="D10:N10"/>
    </sheetView>
  </sheetViews>
  <sheetFormatPr defaultRowHeight="12.75" x14ac:dyDescent="0.2"/>
  <cols>
    <col min="1" max="1" width="5.28515625" style="9" customWidth="1"/>
    <col min="2" max="2" width="30.85546875" style="9" customWidth="1"/>
    <col min="3" max="3" width="19.7109375" style="9" customWidth="1"/>
    <col min="4" max="4" width="8.140625" style="9" customWidth="1"/>
    <col min="5" max="5" width="7.28515625" style="9" customWidth="1"/>
    <col min="6" max="6" width="6.7109375" style="9" customWidth="1"/>
    <col min="7" max="7" width="9.140625" style="9"/>
    <col min="8" max="8" width="7" style="9" customWidth="1"/>
    <col min="9" max="9" width="7.28515625" style="9" customWidth="1"/>
    <col min="10" max="10" width="7.42578125" style="9" customWidth="1"/>
    <col min="11" max="11" width="7.140625" style="9" customWidth="1"/>
    <col min="12" max="12" width="7.42578125" style="9" customWidth="1"/>
    <col min="13" max="13" width="8.28515625" style="9" customWidth="1"/>
    <col min="14" max="14" width="7.85546875" style="9" customWidth="1"/>
    <col min="15" max="16384" width="9.140625" style="9"/>
  </cols>
  <sheetData>
    <row r="1" spans="1:14" x14ac:dyDescent="0.2">
      <c r="K1" s="88" t="s">
        <v>5</v>
      </c>
      <c r="L1" s="88"/>
      <c r="M1" s="88"/>
      <c r="N1" s="88"/>
    </row>
    <row r="2" spans="1:14" x14ac:dyDescent="0.2">
      <c r="K2" s="55"/>
      <c r="L2" s="55"/>
      <c r="M2" s="55"/>
      <c r="N2" s="55"/>
    </row>
    <row r="3" spans="1:14" ht="37.5" customHeight="1" x14ac:dyDescent="0.2">
      <c r="A3" s="10"/>
      <c r="J3" s="87" t="s">
        <v>315</v>
      </c>
      <c r="K3" s="87"/>
      <c r="L3" s="87"/>
      <c r="M3" s="87"/>
      <c r="N3" s="87"/>
    </row>
    <row r="4" spans="1:14" x14ac:dyDescent="0.2">
      <c r="A4" s="11"/>
    </row>
    <row r="5" spans="1:14" x14ac:dyDescent="0.2">
      <c r="A5" s="88" t="s">
        <v>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x14ac:dyDescent="0.2">
      <c r="A6" s="88" t="s">
        <v>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x14ac:dyDescent="0.2">
      <c r="A7" s="88" t="s">
        <v>425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x14ac:dyDescent="0.2">
      <c r="A8" s="88" t="s">
        <v>8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</row>
    <row r="9" spans="1:14" x14ac:dyDescent="0.2">
      <c r="A9" s="12"/>
    </row>
    <row r="10" spans="1:14" ht="38.25" customHeight="1" x14ac:dyDescent="0.2">
      <c r="A10" s="86" t="s">
        <v>9</v>
      </c>
      <c r="B10" s="86" t="s">
        <v>10</v>
      </c>
      <c r="C10" s="86" t="s">
        <v>11</v>
      </c>
      <c r="D10" s="86" t="s">
        <v>426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</row>
    <row r="11" spans="1:14" ht="17.25" customHeight="1" x14ac:dyDescent="0.2">
      <c r="A11" s="86"/>
      <c r="B11" s="86"/>
      <c r="C11" s="86"/>
      <c r="D11" s="86" t="s">
        <v>12</v>
      </c>
      <c r="E11" s="86" t="s">
        <v>13</v>
      </c>
      <c r="F11" s="86"/>
      <c r="G11" s="86"/>
      <c r="H11" s="86"/>
      <c r="I11" s="86"/>
      <c r="J11" s="86"/>
      <c r="K11" s="86"/>
      <c r="L11" s="86"/>
      <c r="M11" s="86"/>
      <c r="N11" s="86"/>
    </row>
    <row r="12" spans="1:14" ht="25.5" customHeight="1" x14ac:dyDescent="0.2">
      <c r="A12" s="86"/>
      <c r="B12" s="86"/>
      <c r="C12" s="86"/>
      <c r="D12" s="86"/>
      <c r="E12" s="13">
        <v>2016</v>
      </c>
      <c r="F12" s="13">
        <v>2017</v>
      </c>
      <c r="G12" s="13">
        <v>2018</v>
      </c>
      <c r="H12" s="13">
        <v>2019</v>
      </c>
      <c r="I12" s="13">
        <v>2020</v>
      </c>
      <c r="J12" s="13">
        <v>2021</v>
      </c>
      <c r="K12" s="13">
        <v>2022</v>
      </c>
      <c r="L12" s="13">
        <v>2023</v>
      </c>
      <c r="M12" s="13">
        <v>2024</v>
      </c>
      <c r="N12" s="13">
        <v>2025</v>
      </c>
    </row>
    <row r="13" spans="1:14" x14ac:dyDescent="0.2">
      <c r="A13" s="13" t="s">
        <v>424</v>
      </c>
      <c r="B13" s="86" t="s">
        <v>427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</row>
    <row r="14" spans="1:14" x14ac:dyDescent="0.2">
      <c r="A14" s="13"/>
      <c r="B14" s="86" t="s">
        <v>14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5" spans="1:14" x14ac:dyDescent="0.2">
      <c r="A15" s="13"/>
      <c r="B15" s="86" t="s">
        <v>15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</row>
    <row r="16" spans="1:14" ht="76.5" x14ac:dyDescent="0.2">
      <c r="A16" s="13" t="s">
        <v>16</v>
      </c>
      <c r="B16" s="14" t="s">
        <v>17</v>
      </c>
      <c r="C16" s="14" t="s">
        <v>18</v>
      </c>
      <c r="D16" s="15">
        <v>49947.7</v>
      </c>
      <c r="E16" s="15">
        <v>4011</v>
      </c>
      <c r="F16" s="15">
        <v>4287.6000000000004</v>
      </c>
      <c r="G16" s="15">
        <v>4505.3</v>
      </c>
      <c r="H16" s="15">
        <v>4716.1000000000004</v>
      </c>
      <c r="I16" s="15">
        <v>4917.6000000000004</v>
      </c>
      <c r="J16" s="15">
        <v>5165.6000000000004</v>
      </c>
      <c r="K16" s="15">
        <v>5286.5</v>
      </c>
      <c r="L16" s="15">
        <v>5481.5</v>
      </c>
      <c r="M16" s="15">
        <v>5683.5</v>
      </c>
      <c r="N16" s="15">
        <v>5893</v>
      </c>
    </row>
    <row r="17" spans="1:14" x14ac:dyDescent="0.2">
      <c r="A17" s="86" t="s">
        <v>19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pans="1:14" ht="93" customHeight="1" x14ac:dyDescent="0.2">
      <c r="A18" s="13" t="s">
        <v>20</v>
      </c>
      <c r="B18" s="14" t="s">
        <v>21</v>
      </c>
      <c r="C18" s="14" t="s">
        <v>18</v>
      </c>
      <c r="D18" s="15">
        <v>950</v>
      </c>
      <c r="E18" s="15">
        <v>50</v>
      </c>
      <c r="F18" s="15">
        <v>100</v>
      </c>
      <c r="G18" s="15">
        <v>100</v>
      </c>
      <c r="H18" s="15">
        <v>100</v>
      </c>
      <c r="I18" s="15">
        <v>100</v>
      </c>
      <c r="J18" s="15">
        <v>100</v>
      </c>
      <c r="K18" s="15">
        <v>100</v>
      </c>
      <c r="L18" s="15">
        <v>100</v>
      </c>
      <c r="M18" s="15">
        <v>100</v>
      </c>
      <c r="N18" s="15">
        <v>100</v>
      </c>
    </row>
    <row r="19" spans="1:14" ht="63.75" x14ac:dyDescent="0.2">
      <c r="A19" s="13" t="s">
        <v>22</v>
      </c>
      <c r="B19" s="14" t="s">
        <v>23</v>
      </c>
      <c r="C19" s="14" t="s">
        <v>18</v>
      </c>
      <c r="D19" s="15">
        <f>D16+D18</f>
        <v>50897.7</v>
      </c>
      <c r="E19" s="15">
        <f t="shared" ref="E19:K19" si="0">E16+E18</f>
        <v>4061</v>
      </c>
      <c r="F19" s="15">
        <f t="shared" si="0"/>
        <v>4387.6000000000004</v>
      </c>
      <c r="G19" s="15">
        <f t="shared" si="0"/>
        <v>4605.3</v>
      </c>
      <c r="H19" s="15">
        <f t="shared" si="0"/>
        <v>4816.1000000000004</v>
      </c>
      <c r="I19" s="15">
        <f t="shared" si="0"/>
        <v>5017.6000000000004</v>
      </c>
      <c r="J19" s="15">
        <f t="shared" si="0"/>
        <v>5265.6</v>
      </c>
      <c r="K19" s="15">
        <f t="shared" si="0"/>
        <v>5386.5</v>
      </c>
      <c r="L19" s="15">
        <f>L16+L18</f>
        <v>5581.5</v>
      </c>
      <c r="M19" s="15">
        <f t="shared" ref="M19" si="1">M16+M18</f>
        <v>5783.5</v>
      </c>
      <c r="N19" s="15">
        <f t="shared" ref="N19" si="2">N16+N18</f>
        <v>5993</v>
      </c>
    </row>
    <row r="20" spans="1:14" x14ac:dyDescent="0.2">
      <c r="A20" s="13" t="s">
        <v>430</v>
      </c>
      <c r="B20" s="86" t="s">
        <v>312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</row>
    <row r="21" spans="1:14" x14ac:dyDescent="0.2">
      <c r="A21" s="13"/>
      <c r="B21" s="86" t="s">
        <v>24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</row>
    <row r="22" spans="1:14" x14ac:dyDescent="0.2">
      <c r="A22" s="13"/>
      <c r="B22" s="86" t="s">
        <v>25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spans="1:14" ht="114.75" x14ac:dyDescent="0.2">
      <c r="A23" s="44" t="s">
        <v>16</v>
      </c>
      <c r="B23" s="14" t="s">
        <v>428</v>
      </c>
      <c r="C23" s="14" t="s">
        <v>26</v>
      </c>
      <c r="D23" s="46">
        <f>E23+F23+G23+H23+I23+J23+K23+L23+M23+N23</f>
        <v>85073.8</v>
      </c>
      <c r="E23" s="48">
        <v>6967.1</v>
      </c>
      <c r="F23" s="48">
        <v>7086.6</v>
      </c>
      <c r="G23" s="48">
        <v>7897.2</v>
      </c>
      <c r="H23" s="48">
        <v>8174.1</v>
      </c>
      <c r="I23" s="48">
        <v>8288.5</v>
      </c>
      <c r="J23" s="48">
        <v>8583.1</v>
      </c>
      <c r="K23" s="48">
        <v>8887.7000000000007</v>
      </c>
      <c r="L23" s="48">
        <v>9206.2000000000007</v>
      </c>
      <c r="M23" s="48">
        <v>9814.2999999999993</v>
      </c>
      <c r="N23" s="48">
        <v>10169</v>
      </c>
    </row>
    <row r="24" spans="1:14" ht="120" customHeight="1" x14ac:dyDescent="0.2">
      <c r="A24" s="44" t="s">
        <v>20</v>
      </c>
      <c r="B24" s="14" t="s">
        <v>429</v>
      </c>
      <c r="C24" s="14" t="s">
        <v>26</v>
      </c>
      <c r="D24" s="46">
        <f>E24+F24+G24+H24+I24+J24+K24+L24+M24+N24</f>
        <v>7526.5999999999985</v>
      </c>
      <c r="E24" s="48">
        <f>E25-E23</f>
        <v>589.5</v>
      </c>
      <c r="F24" s="48">
        <f t="shared" ref="F24:N24" si="3">F25-F23</f>
        <v>602.19999999999982</v>
      </c>
      <c r="G24" s="48">
        <f t="shared" si="3"/>
        <v>688.00000000000091</v>
      </c>
      <c r="H24" s="48">
        <f t="shared" si="3"/>
        <v>717.39999999999964</v>
      </c>
      <c r="I24" s="48">
        <f t="shared" si="3"/>
        <v>729.5</v>
      </c>
      <c r="J24" s="48">
        <f t="shared" si="3"/>
        <v>760.69999999999891</v>
      </c>
      <c r="K24" s="48">
        <f t="shared" si="3"/>
        <v>793</v>
      </c>
      <c r="L24" s="48">
        <f t="shared" si="3"/>
        <v>826.59999999999854</v>
      </c>
      <c r="M24" s="48">
        <f t="shared" si="3"/>
        <v>891.10000000000036</v>
      </c>
      <c r="N24" s="48">
        <f t="shared" si="3"/>
        <v>928.60000000000036</v>
      </c>
    </row>
    <row r="25" spans="1:14" ht="51" x14ac:dyDescent="0.2">
      <c r="A25" s="44" t="s">
        <v>22</v>
      </c>
      <c r="B25" s="14" t="s">
        <v>23</v>
      </c>
      <c r="C25" s="14" t="s">
        <v>26</v>
      </c>
      <c r="D25" s="47">
        <f>E25+F25+G25+H25+I25+J25+K25+L25+M25+N25</f>
        <v>92600.400000000009</v>
      </c>
      <c r="E25" s="46">
        <f>'прил 8'!F410</f>
        <v>7556.6</v>
      </c>
      <c r="F25" s="46">
        <f>'прил 8'!G410</f>
        <v>7688.8</v>
      </c>
      <c r="G25" s="46">
        <f>'прил 8'!H410</f>
        <v>8585.2000000000007</v>
      </c>
      <c r="H25" s="46">
        <f>'прил 8'!I410</f>
        <v>8891.5</v>
      </c>
      <c r="I25" s="46">
        <f>'прил 8'!J410</f>
        <v>9018</v>
      </c>
      <c r="J25" s="46">
        <f>'прил 8'!K410</f>
        <v>9343.7999999999993</v>
      </c>
      <c r="K25" s="46">
        <f>'прил 8'!L410</f>
        <v>9680.7000000000007</v>
      </c>
      <c r="L25" s="46">
        <f>'прил 8'!M410</f>
        <v>10032.799999999999</v>
      </c>
      <c r="M25" s="46">
        <f>'прил 8'!N410</f>
        <v>10705.4</v>
      </c>
      <c r="N25" s="46">
        <f>'прил 8'!O410</f>
        <v>11097.6</v>
      </c>
    </row>
  </sheetData>
  <mergeCells count="19">
    <mergeCell ref="K1:N1"/>
    <mergeCell ref="A5:N5"/>
    <mergeCell ref="A6:N6"/>
    <mergeCell ref="A7:N7"/>
    <mergeCell ref="A8:N8"/>
    <mergeCell ref="D10:N10"/>
    <mergeCell ref="D11:D12"/>
    <mergeCell ref="E11:N11"/>
    <mergeCell ref="J3:N3"/>
    <mergeCell ref="B22:N22"/>
    <mergeCell ref="B13:N13"/>
    <mergeCell ref="B14:N14"/>
    <mergeCell ref="B15:N15"/>
    <mergeCell ref="A17:N17"/>
    <mergeCell ref="B20:N20"/>
    <mergeCell ref="B21:N21"/>
    <mergeCell ref="A10:A12"/>
    <mergeCell ref="B10:B12"/>
    <mergeCell ref="C10:C12"/>
  </mergeCells>
  <printOptions horizontalCentered="1" verticalCentered="1"/>
  <pageMargins left="0.31496062992125984" right="0.31496062992125984" top="0.55118110236220474" bottom="0.35433070866141736" header="0.31496062992125984" footer="0.31496062992125984"/>
  <pageSetup paperSize="9" firstPageNumber="146" fitToHeight="2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8</vt:lpstr>
      <vt:lpstr>прил 9</vt:lpstr>
      <vt:lpstr>прил 12</vt:lpstr>
      <vt:lpstr>'прил 8'!Заголовки_для_печати</vt:lpstr>
      <vt:lpstr>'прил 9'!Заголовки_для_печати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Виноградова О.В.</dc:creator>
  <cp:lastModifiedBy>Хлупина Оксана Александровна</cp:lastModifiedBy>
  <cp:lastPrinted>2015-08-17T15:10:45Z</cp:lastPrinted>
  <dcterms:created xsi:type="dcterms:W3CDTF">2015-06-03T08:13:29Z</dcterms:created>
  <dcterms:modified xsi:type="dcterms:W3CDTF">2015-08-19T05:40:50Z</dcterms:modified>
</cp:coreProperties>
</file>